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203" documentId="120_S{2AC9BD13-BADA-5192-A53E-5A8FF88502F6}" xr6:coauthVersionLast="47" xr6:coauthVersionMax="47" xr10:uidLastSave="{542B3CB2-9EC9-41AF-858C-B7EDA1490CD3}"/>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J5" i="4"/>
  <c r="J6" i="4"/>
  <c r="J7" i="4"/>
  <c r="J8" i="4"/>
  <c r="I3" i="4"/>
  <c r="I4" i="4"/>
  <c r="I5" i="4"/>
  <c r="I6" i="4"/>
  <c r="I7" i="4"/>
  <c r="I8" i="4"/>
  <c r="G3" i="4"/>
  <c r="G4" i="4"/>
  <c r="G5" i="4"/>
  <c r="G6" i="4"/>
  <c r="G7" i="4"/>
  <c r="G8" i="4"/>
  <c r="B3" i="4"/>
  <c r="B4" i="4"/>
  <c r="B5" i="4"/>
  <c r="B6" i="4"/>
  <c r="B7" i="4"/>
  <c r="B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<sst xmlns="http://schemas.openxmlformats.org/spreadsheetml/2006/main" count="180284" uniqueCount="39127">
  <si>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</si>
  <si>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</si>
  <si>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</si>
  <si>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</si>
  <si>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</si>
  <si>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</si>
  <si>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</si>
  <si>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</si>
  <si>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</si>
  <si>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</si>
  <si>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</si>
  <si>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</si>
  <si>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</si>
  <si>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</si>
  <si>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</si>
  <si>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</si>
  <si>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</si>
  <si>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</si>
  <si>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</si>
  <si>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</si>
  <si>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</si>
  <si>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</si>
  <si>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</si>
  <si>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</si>
  <si>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</si>
  <si>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</si>
  <si>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</si>
  <si>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</si>
  <si>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</si>
  <si>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</si>
  <si>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</si>
  <si>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</si>
  <si>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</si>
  <si>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</si>
  <si>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</si>
  <si>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</si>
  <si>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</si>
  <si>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</si>
  <si>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</si>
  <si>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</si>
  <si>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</si>
  <si>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</si>
  <si>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</si>
  <si>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</si>
  <si>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</si>
  <si>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</si>
  <si>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</si>
  <si>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</si>
  <si>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</si>
  <si>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</si>
  <si>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</si>
  <si>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</si>
  <si>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</si>
  <si>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</si>
  <si>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</si>
  <si>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</si>
  <si>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</si>
  <si>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</si>
  <si>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</si>
  <si>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</si>
  <si>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</si>
  <si>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</si>
  <si>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</si>
  <si>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</si>
  <si>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</si>
  <si>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</si>
  <si>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</si>
  <si>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</si>
  <si>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</si>
  <si>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</si>
  <si>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</si>
  <si>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</si>
  <si>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</si>
  <si>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</si>
  <si>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</si>
  <si>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</si>
  <si>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</si>
  <si>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</si>
  <si>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</si>
  <si>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</si>
  <si>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</si>
  <si>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</si>
  <si>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</si>
  <si>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</si>
  <si>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</si>
  <si>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</si>
  <si>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</si>
  <si>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</si>
  <si>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</si>
  <si>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</si>
  <si>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</si>
  <si>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</si>
  <si>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</si>
  <si>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</si>
  <si>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</si>
  <si>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</si>
  <si>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</si>
  <si>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</si>
  <si>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</si>
  <si>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</si>
  <si>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</si>
  <si>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</si>
  <si>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</si>
  <si>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</si>
  <si>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</si>
  <si>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</si>
  <si>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</si>
  <si>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</si>
  <si>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</si>
  <si>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</si>
  <si>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</si>
  <si>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</si>
  <si>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</si>
  <si>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</si>
  <si>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</si>
  <si>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</si>
  <si>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</si>
  <si>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</si>
  <si>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</si>
  <si>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</si>
  <si>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</si>
  <si>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</si>
  <si>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</si>
  <si>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</si>
  <si>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</si>
  <si>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</si>
  <si>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</si>
  <si>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</si>
  <si>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</si>
  <si>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</si>
  <si>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</si>
  <si>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</si>
  <si>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</si>
  <si>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</si>
  <si>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</si>
  <si>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</si>
  <si>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</si>
  <si>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</si>
  <si>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</si>
  <si>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</si>
  <si>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</si>
  <si>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</si>
  <si>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</si>
  <si>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</si>
  <si>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</si>
  <si>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</si>
  <si>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</si>
  <si>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</si>
  <si>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</si>
  <si>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</si>
  <si>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</si>
  <si>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</si>
  <si>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</si>
  <si>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</si>
  <si>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</si>
  <si>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</si>
  <si>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</si>
  <si>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</si>
  <si>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</si>
  <si>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</si>
  <si>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</si>
  <si>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</si>
  <si>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</si>
  <si>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</si>
  <si>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</si>
  <si>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</si>
  <si>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</si>
  <si>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</si>
  <si>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</si>
  <si>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</si>
  <si>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</si>
  <si>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</si>
  <si>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</si>
  <si>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</si>
  <si>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</si>
  <si>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</si>
  <si>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</si>
  <si>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</si>
  <si>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</si>
  <si>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</si>
  <si>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</si>
  <si>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</si>
  <si>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</si>
  <si>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</si>
  <si>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</si>
  <si>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</si>
  <si>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</si>
  <si>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</si>
  <si>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</si>
  <si>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</si>
  <si>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</si>
  <si>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</si>
  <si>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</si>
  <si>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</si>
  <si>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</si>
  <si>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</si>
  <si>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</si>
  <si>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</si>
  <si>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</si>
  <si>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</si>
  <si>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</si>
  <si>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</si>
  <si>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</si>
  <si>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</si>
  <si>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</si>
  <si>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</si>
  <si>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</si>
  <si>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</si>
  <si>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</si>
  <si>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</si>
  <si>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</si>
  <si>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</si>
  <si>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</si>
  <si>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</si>
  <si>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</si>
  <si>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</si>
  <si>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</si>
  <si>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</si>
  <si>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</si>
  <si>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</si>
  <si>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</si>
  <si>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</si>
  <si>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</si>
  <si>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</si>
  <si>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</si>
  <si>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</si>
  <si>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</si>
  <si>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</si>
  <si>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</si>
  <si>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</si>
  <si>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</si>
  <si>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</si>
  <si>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</si>
  <si>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</si>
  <si>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</si>
  <si>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</si>
  <si>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</si>
  <si>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</si>
  <si>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</si>
  <si>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</si>
  <si>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</si>
  <si>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</si>
  <si>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</si>
  <si>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</si>
  <si>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</si>
  <si>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</si>
  <si>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</si>
  <si>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</si>
  <si>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</si>
  <si>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</si>
  <si>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</si>
  <si>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</si>
  <si>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</si>
  <si>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</si>
  <si>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</si>
  <si>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</si>
  <si>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</si>
  <si>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</si>
  <si>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</si>
  <si>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</si>
  <si>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</si>
  <si>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</si>
  <si>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</si>
  <si>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</si>
  <si>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</si>
  <si>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</si>
  <si>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</si>
  <si>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</si>
  <si>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</si>
  <si>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</si>
  <si>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</si>
  <si>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</si>
  <si>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</si>
  <si>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</si>
  <si>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</si>
  <si>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</si>
  <si>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</si>
  <si>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</si>
  <si>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</si>
  <si>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</si>
  <si>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</si>
  <si>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</si>
  <si>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</si>
  <si>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</si>
  <si>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</si>
  <si>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</si>
  <si>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</si>
  <si>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</si>
  <si>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</si>
  <si>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</si>
  <si>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</si>
  <si>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</si>
  <si>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</si>
  <si>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</si>
  <si>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</si>
  <si>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</si>
  <si>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</si>
  <si>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</si>
  <si>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</si>
  <si>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</si>
  <si>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</si>
  <si>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</si>
  <si>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</si>
  <si>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</si>
  <si>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</si>
  <si>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</si>
  <si>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</si>
  <si>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</si>
  <si>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</si>
  <si>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</si>
  <si>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</si>
  <si>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</si>
  <si>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</si>
  <si>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</si>
  <si>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</si>
  <si>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</si>
  <si>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</si>
  <si>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</si>
  <si>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</si>
  <si>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</si>
  <si>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</si>
  <si>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</si>
  <si>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</si>
  <si>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</si>
  <si>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</si>
  <si>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</si>
  <si>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</si>
  <si>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</si>
  <si>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</si>
  <si>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</si>
  <si>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</si>
  <si>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</si>
  <si>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</si>
  <si>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</si>
  <si>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</si>
  <si>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</si>
  <si>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</si>
  <si>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</si>
  <si>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</si>
  <si>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</si>
  <si>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</si>
  <si>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</si>
  <si>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</si>
  <si>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</si>
  <si>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</si>
  <si>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</si>
  <si>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</si>
  <si>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</si>
  <si>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</si>
  <si>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</si>
  <si>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</si>
  <si>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</si>
  <si>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</si>
  <si>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</si>
  <si>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</si>
  <si>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</si>
  <si>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</si>
  <si>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</si>
  <si>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</si>
  <si>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</si>
  <si>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</si>
  <si>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</si>
  <si>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</si>
  <si>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</si>
  <si>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</si>
  <si>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</si>
  <si>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</si>
  <si>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</si>
  <si>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</si>
  <si>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</si>
  <si>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</si>
  <si>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</si>
  <si>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</si>
  <si>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</si>
  <si>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</si>
  <si>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</si>
  <si>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</si>
  <si>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</si>
  <si>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</si>
  <si>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</si>
  <si>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</si>
  <si>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</si>
  <si>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</si>
  <si>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</si>
  <si>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</si>
  <si>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</si>
  <si>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</si>
  <si>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</si>
  <si>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</si>
  <si>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</si>
  <si>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</si>
  <si>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</si>
  <si>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</si>
  <si>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</si>
  <si>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</si>
  <si>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</si>
  <si>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</si>
  <si>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</si>
  <si>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</si>
  <si>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</si>
  <si>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</si>
  <si>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</si>
  <si>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</si>
  <si>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</si>
  <si>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</si>
  <si>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</si>
  <si>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</si>
  <si>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</si>
  <si>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</si>
  <si>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</si>
  <si>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</si>
  <si>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</si>
  <si>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</si>
  <si>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</si>
  <si>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</si>
  <si>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</si>
  <si>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</si>
  <si>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</si>
  <si>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</si>
  <si>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</si>
  <si>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</si>
  <si>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</si>
  <si>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</si>
  <si>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</si>
  <si>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</si>
  <si>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</si>
  <si>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</si>
  <si>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</si>
  <si>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</si>
  <si>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</si>
  <si>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</si>
  <si>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</si>
  <si>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</si>
  <si>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</si>
  <si>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</si>
  <si>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</si>
  <si>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</si>
  <si>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</si>
  <si>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</si>
  <si>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</si>
  <si>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</si>
  <si>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</si>
  <si>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</si>
  <si>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</si>
  <si>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</si>
  <si>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</si>
  <si>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</si>
  <si>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</si>
  <si>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</si>
  <si>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</si>
  <si>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</si>
  <si>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</si>
  <si>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</si>
  <si>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</si>
  <si>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</si>
  <si>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</si>
  <si>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</si>
  <si>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</si>
  <si>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</si>
  <si>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</si>
  <si>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</si>
  <si>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</si>
  <si>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</si>
  <si>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</si>
  <si>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</si>
  <si>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</si>
  <si>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</si>
  <si>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</si>
  <si>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</si>
  <si>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</si>
  <si>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</si>
  <si>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</si>
  <si>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</si>
  <si>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</si>
  <si>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</si>
  <si>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</si>
  <si>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</si>
  <si>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</si>
  <si>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</si>
  <si>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</si>
  <si>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</si>
  <si>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</si>
  <si>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</si>
  <si>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</si>
  <si>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</si>
  <si>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</si>
  <si>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</si>
  <si>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</si>
  <si>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</si>
  <si>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</si>
  <si>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</si>
  <si>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</si>
  <si>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</si>
  <si>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</si>
  <si>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</si>
  <si>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</si>
  <si>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</si>
  <si>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</si>
  <si>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</si>
  <si>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</si>
  <si>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</si>
  <si>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</si>
  <si>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</si>
  <si>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</si>
  <si>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</si>
  <si>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</si>
  <si>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</si>
  <si>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</si>
  <si>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</si>
  <si>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</si>
  <si>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</si>
  <si>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</si>
  <si>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</si>
  <si>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</si>
  <si>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</si>
  <si>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</si>
  <si>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</si>
  <si>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</si>
  <si>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</si>
  <si>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</si>
  <si>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</si>
  <si>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</si>
  <si>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</si>
  <si>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</si>
  <si>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</si>
  <si>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</si>
  <si>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</si>
  <si>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</si>
  <si>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</si>
  <si>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</si>
  <si>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</si>
  <si>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</si>
  <si>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</si>
  <si>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</si>
  <si>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</si>
  <si>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</si>
  <si>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</si>
  <si>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</si>
  <si>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</si>
  <si>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</si>
  <si>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</si>
  <si>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</si>
  <si>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</si>
  <si>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</si>
  <si>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</si>
  <si>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</si>
  <si>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</si>
  <si>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</si>
  <si>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</si>
  <si>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</si>
  <si>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</si>
  <si>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</si>
  <si>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</si>
  <si>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</si>
  <si>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</si>
  <si>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</si>
  <si>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</si>
  <si>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</si>
  <si>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</si>
  <si>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</si>
  <si>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</si>
  <si>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</si>
  <si>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</si>
  <si>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</si>
  <si>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</si>
  <si>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</si>
  <si>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</si>
  <si>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</si>
  <si>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</si>
  <si>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</si>
  <si>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</si>
  <si>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</si>
  <si>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</si>
  <si>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</si>
  <si>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</si>
  <si>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</si>
  <si>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</si>
  <si>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</si>
  <si>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</si>
  <si>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</si>
  <si>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</si>
  <si>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</si>
  <si>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</si>
  <si>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</si>
  <si>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</si>
  <si>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</si>
  <si>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</si>
  <si>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</si>
  <si>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</si>
  <si>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</si>
  <si>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</si>
  <si>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</si>
  <si>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</si>
  <si>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</si>
  <si>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</si>
  <si>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</si>
  <si>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</si>
  <si>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</si>
  <si>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</si>
  <si>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</si>
  <si>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</si>
  <si>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</si>
  <si>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</si>
  <si>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</si>
  <si>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</si>
  <si>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</si>
  <si>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</si>
  <si>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</si>
  <si>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</si>
  <si>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</si>
  <si>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</si>
  <si>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</si>
  <si>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</si>
  <si>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</si>
  <si>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</si>
  <si>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</si>
  <si>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</si>
  <si>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</si>
  <si>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</si>
  <si>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</si>
  <si>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</si>
  <si>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</si>
  <si>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</si>
  <si>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</si>
  <si>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</si>
  <si>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</si>
  <si>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</si>
  <si>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</si>
  <si>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</si>
  <si>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</si>
  <si>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</si>
  <si>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</si>
  <si>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</si>
  <si>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</si>
  <si>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</si>
  <si>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</si>
  <si>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</si>
  <si>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</si>
  <si>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</si>
  <si>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</si>
  <si>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</si>
  <si>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</si>
  <si>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</si>
  <si>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</si>
  <si>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</si>
  <si>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</si>
  <si>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</si>
  <si>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</si>
  <si>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</si>
  <si>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</si>
  <si>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</si>
  <si>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</si>
  <si>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</si>
  <si>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</si>
  <si>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</si>
  <si>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</si>
  <si>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</si>
  <si>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</si>
  <si>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</si>
  <si>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</si>
  <si>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</si>
  <si>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</si>
  <si>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</si>
  <si>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</si>
  <si>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</si>
  <si>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</si>
  <si>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</si>
  <si>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</si>
  <si>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</si>
  <si>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</si>
  <si>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</si>
  <si>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</si>
  <si>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</si>
  <si>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</si>
  <si>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</si>
  <si>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</si>
  <si>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</si>
  <si>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</si>
  <si>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</si>
  <si>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</si>
  <si>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</si>
  <si>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</si>
  <si>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</si>
  <si>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</si>
  <si>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</si>
  <si>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</si>
  <si>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</si>
  <si>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</si>
  <si>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</si>
  <si>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</si>
  <si>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</si>
  <si>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</si>
  <si>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</si>
  <si>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</si>
  <si>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</si>
  <si>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</si>
  <si>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</si>
  <si>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</si>
  <si>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</si>
  <si>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</si>
  <si>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</si>
  <si>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</si>
  <si>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</si>
  <si>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</si>
  <si>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</si>
  <si>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</si>
  <si>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</si>
  <si>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</si>
  <si>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</si>
  <si>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</si>
  <si>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</si>
  <si>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</si>
  <si>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</si>
  <si>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</si>
  <si>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</si>
  <si>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</si>
  <si>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</si>
  <si>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</si>
  <si>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</si>
  <si>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</si>
  <si>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</si>
  <si>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</si>
  <si>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</si>
  <si>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</si>
  <si>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</si>
  <si>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</si>
  <si>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</si>
  <si>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</si>
  <si>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</si>
  <si>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</si>
  <si>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</si>
  <si>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</si>
  <si>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</si>
  <si>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</si>
  <si>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</si>
  <si>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</si>
  <si>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</si>
  <si>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</si>
  <si>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</si>
  <si>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</si>
  <si>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</si>
  <si>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</si>
  <si>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</si>
  <si>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</si>
  <si>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</si>
  <si>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</si>
  <si>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</si>
  <si>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</si>
  <si>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</si>
  <si>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</si>
  <si>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</si>
  <si>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</si>
  <si>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</si>
  <si>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</si>
  <si>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</si>
  <si>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</si>
  <si>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</si>
  <si>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</si>
  <si>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</si>
  <si>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</si>
  <si>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</si>
  <si>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</si>
  <si>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</si>
  <si>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</si>
  <si>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</si>
  <si>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</si>
  <si>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</si>
  <si>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</si>
  <si>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</si>
  <si>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</si>
  <si>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</si>
  <si>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</si>
  <si>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</si>
  <si>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</si>
  <si>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</si>
  <si>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</si>
  <si>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</si>
  <si>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</si>
  <si>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</si>
  <si>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</si>
  <si>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</si>
  <si>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</si>
  <si>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</si>
  <si>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</si>
  <si>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</si>
  <si>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</si>
  <si>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</si>
  <si>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</si>
  <si>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</si>
  <si>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</si>
  <si>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</si>
  <si>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</si>
  <si>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</si>
  <si>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</si>
  <si>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</si>
  <si>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</si>
  <si>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</si>
  <si>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</si>
  <si>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</si>
  <si>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</si>
  <si>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</si>
  <si>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</si>
  <si>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</si>
  <si>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</si>
  <si>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</si>
  <si>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</si>
  <si>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</si>
  <si>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</si>
  <si>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</si>
  <si>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</si>
  <si>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</si>
  <si>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</si>
  <si>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</si>
  <si>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</si>
  <si>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</si>
  <si>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</si>
  <si>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</si>
  <si>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</si>
  <si>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</si>
  <si>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</si>
  <si>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</si>
  <si>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</si>
  <si>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</si>
  <si>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</si>
  <si>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</si>
  <si>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</si>
  <si>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</si>
  <si>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</si>
  <si>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</si>
  <si>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</si>
  <si>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</si>
  <si>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</si>
  <si>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</si>
  <si>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</si>
  <si>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</si>
  <si>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</si>
  <si>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</si>
  <si>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</si>
  <si>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</si>
  <si>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</si>
  <si>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</si>
  <si>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</si>
  <si>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</si>
  <si>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</si>
  <si>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</si>
  <si>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</si>
  <si>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</si>
  <si>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</si>
  <si>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</si>
  <si>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</si>
  <si>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</si>
  <si>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</si>
  <si>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</si>
  <si>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</si>
  <si>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</si>
  <si>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</si>
  <si>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</si>
  <si>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</si>
  <si>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</si>
  <si>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</si>
  <si>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</si>
  <si>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</si>
  <si>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</si>
  <si>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</si>
  <si>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</si>
  <si>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</si>
  <si>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</si>
  <si>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</si>
  <si>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</si>
  <si>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</si>
  <si>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</si>
  <si>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</si>
  <si>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</si>
  <si>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</si>
  <si>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</si>
  <si>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</si>
  <si>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</si>
  <si>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</si>
  <si>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</si>
  <si>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</si>
  <si>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</si>
  <si>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</si>
  <si>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</si>
  <si>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</si>
  <si>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</si>
  <si>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</si>
  <si>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</si>
  <si>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</si>
  <si>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</si>
  <si>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</si>
  <si>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</si>
  <si>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</si>
  <si>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</si>
  <si>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</si>
  <si>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</si>
  <si>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</si>
  <si>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</si>
  <si>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</si>
  <si>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</si>
  <si>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</si>
  <si>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</si>
  <si>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</si>
  <si>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</si>
  <si>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</si>
  <si>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</si>
  <si>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</si>
  <si>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</si>
  <si>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</si>
  <si>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</si>
  <si>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</si>
  <si>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</si>
  <si>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</si>
  <si>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</si>
  <si>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</si>
  <si>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</si>
  <si>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</si>
  <si>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</si>
  <si>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</si>
  <si>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</si>
  <si>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</si>
  <si>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</si>
  <si>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</si>
  <si>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</si>
  <si>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</si>
  <si>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</si>
  <si>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</si>
  <si>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</si>
  <si>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</si>
  <si>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</si>
  <si>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</si>
  <si>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</si>
  <si>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</si>
  <si>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</si>
  <si>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</si>
  <si>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</si>
  <si>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</si>
  <si>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</si>
  <si>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</si>
  <si>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</si>
  <si>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</si>
  <si>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</si>
  <si>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</si>
  <si>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</si>
  <si>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</si>
  <si>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</si>
  <si>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</si>
  <si>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</si>
  <si>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</si>
  <si>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</si>
  <si>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</si>
  <si>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</si>
  <si>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</si>
  <si>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</si>
  <si>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</si>
  <si>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</si>
  <si>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</si>
  <si>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</si>
  <si>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</si>
  <si>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</si>
  <si>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</si>
  <si>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</si>
  <si>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</si>
  <si>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</si>
  <si>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</si>
  <si>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</si>
  <si>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</si>
  <si>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</si>
  <si>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</si>
  <si>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</si>
  <si>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</si>
  <si>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</si>
  <si>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</si>
  <si>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</si>
  <si>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</si>
  <si>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</si>
  <si>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</si>
  <si>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</si>
  <si>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</si>
  <si>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</si>
  <si>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</si>
  <si>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</si>
  <si>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</si>
  <si>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</si>
  <si>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</si>
  <si>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</si>
  <si>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</si>
  <si>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</si>
  <si>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</si>
  <si>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</si>
  <si>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</si>
  <si>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</si>
  <si>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</si>
  <si>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</si>
  <si>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</si>
  <si>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</si>
  <si>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</si>
  <si>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</si>
  <si>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</si>
  <si>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</si>
  <si>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</si>
  <si>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</si>
  <si>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</si>
  <si>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</si>
  <si>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</si>
  <si>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</si>
  <si>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</si>
  <si>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</si>
  <si>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</si>
  <si>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</si>
  <si>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</si>
  <si>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</si>
  <si>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</si>
  <si>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</si>
  <si>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</si>
  <si>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</si>
  <si>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</si>
  <si>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</si>
  <si>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</si>
  <si>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</si>
  <si>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</si>
  <si>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</si>
  <si>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</si>
  <si>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</si>
  <si>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</si>
  <si>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</si>
  <si>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</si>
  <si>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</si>
  <si>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</si>
  <si>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</si>
  <si>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</si>
  <si>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</si>
  <si>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</si>
  <si>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</si>
  <si>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</si>
  <si>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</si>
  <si>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</si>
  <si>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</si>
  <si>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</si>
  <si>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</si>
  <si>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</si>
  <si>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</si>
  <si>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</si>
  <si>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</si>
  <si>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</si>
  <si>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</si>
  <si>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</si>
  <si>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</si>
  <si>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</si>
  <si>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</si>
  <si>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</si>
  <si>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</si>
  <si>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</si>
  <si>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</si>
  <si>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</si>
  <si>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</si>
  <si>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</si>
  <si>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</si>
  <si>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</si>
  <si>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</si>
  <si>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</si>
  <si>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</si>
  <si>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</si>
  <si>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</si>
  <si>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</si>
  <si>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</si>
  <si>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</si>
  <si>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</si>
  <si>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</si>
  <si>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</si>
  <si>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</si>
  <si>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</si>
  <si>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</si>
  <si>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</si>
  <si>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</si>
  <si>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</si>
  <si>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</si>
  <si>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</si>
  <si>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</si>
  <si>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</si>
  <si>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</si>
  <si>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</si>
  <si>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</si>
  <si>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</si>
  <si>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</si>
  <si>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</si>
  <si>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</si>
  <si>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</si>
  <si>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</si>
  <si>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</si>
  <si>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</si>
  <si>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</si>
  <si>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</si>
  <si>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</si>
  <si>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</si>
  <si>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</si>
  <si>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</si>
  <si>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</si>
  <si>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</si>
  <si>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</si>
  <si>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</si>
  <si>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</si>
  <si>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</si>
  <si>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</si>
  <si>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</si>
  <si>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</si>
  <si>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</si>
  <si>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</si>
  <si>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</si>
  <si>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</si>
  <si>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</si>
  <si>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</si>
  <si>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</si>
  <si>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</si>
  <si>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</si>
  <si>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</si>
  <si>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</si>
  <si>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</si>
  <si>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</si>
  <si>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</si>
  <si>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</si>
  <si>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</si>
  <si>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</si>
  <si>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</si>
  <si>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</si>
  <si>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</si>
  <si>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</si>
  <si>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</si>
  <si>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</si>
  <si>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</si>
  <si>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</si>
  <si>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</si>
  <si>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</si>
  <si>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</si>
  <si>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</si>
  <si>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</si>
  <si>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</si>
  <si>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</si>
  <si>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</si>
  <si>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</si>
  <si>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</si>
  <si>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</si>
  <si>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</si>
  <si>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</si>
  <si>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</si>
  <si>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</si>
  <si>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</si>
  <si>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</si>
  <si>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</si>
  <si>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</si>
  <si>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</si>
  <si>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</si>
  <si>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</si>
  <si>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</si>
  <si>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</si>
  <si>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</si>
  <si>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</si>
  <si>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</si>
  <si>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</si>
  <si>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</si>
  <si>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</si>
  <si>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</si>
  <si>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</si>
  <si>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</si>
  <si>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</si>
  <si>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</si>
  <si>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</si>
  <si>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</si>
  <si>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</si>
  <si>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</si>
  <si>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</si>
  <si>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</si>
  <si>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</si>
  <si>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</si>
  <si>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</si>
  <si>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</si>
  <si>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</si>
  <si>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</si>
  <si>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</si>
  <si>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</si>
  <si>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</si>
  <si>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</si>
  <si>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</si>
  <si>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</si>
  <si>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</si>
  <si>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</si>
  <si>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</si>
  <si>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</si>
  <si>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</si>
  <si>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</si>
  <si>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</si>
  <si>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</si>
  <si>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</si>
  <si>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</si>
  <si>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</si>
  <si>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</si>
  <si>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</si>
  <si>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</si>
  <si>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</si>
  <si>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</si>
  <si>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</si>
  <si>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</si>
  <si>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</si>
  <si>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</si>
  <si>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</si>
  <si>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</si>
  <si>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</si>
  <si>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</si>
  <si>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</si>
  <si>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</si>
  <si>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</si>
  <si>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</si>
  <si>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</si>
  <si>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</si>
  <si>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</si>
  <si>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</si>
  <si>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</si>
  <si>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</si>
  <si>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</si>
  <si>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</si>
  <si>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</si>
  <si>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</si>
  <si>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</si>
  <si>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</si>
  <si>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</si>
  <si>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</si>
  <si>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</si>
  <si>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</si>
  <si>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</si>
  <si>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</si>
  <si>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</si>
  <si>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</si>
  <si>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</si>
  <si>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</si>
  <si>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</si>
  <si>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</si>
  <si>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</si>
  <si>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</si>
  <si>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</si>
  <si>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</si>
  <si>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</si>
  <si>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</si>
  <si>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</si>
  <si>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</si>
  <si>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</si>
  <si>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</si>
  <si>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</si>
  <si>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</si>
  <si>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</si>
  <si>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</si>
  <si>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</si>
  <si>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</si>
  <si>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</si>
  <si>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</si>
  <si>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</si>
  <si>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</si>
  <si>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</si>
  <si>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</si>
  <si>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</si>
  <si>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</si>
  <si>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</si>
  <si>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</si>
  <si>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</si>
  <si>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</si>
  <si>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</si>
  <si>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</si>
  <si>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</si>
  <si>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</si>
  <si>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</si>
  <si>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</si>
  <si>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</si>
  <si>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</si>
  <si>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</si>
  <si>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</si>
  <si>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</si>
  <si>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</si>
  <si>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</si>
  <si>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</si>
  <si>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</si>
  <si>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</si>
  <si>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</si>
  <si>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</si>
  <si>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</si>
  <si>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</si>
  <si>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</si>
  <si>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</si>
  <si>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</si>
  <si>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</si>
  <si>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</si>
  <si>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</si>
  <si>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</si>
  <si>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</si>
  <si>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</si>
  <si>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</si>
  <si>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</si>
  <si>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</si>
  <si>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</si>
  <si>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</si>
  <si>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</si>
  <si>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</si>
  <si>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</si>
  <si>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</si>
  <si>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</si>
  <si>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</si>
  <si>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</si>
  <si>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</si>
  <si>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</si>
  <si>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</si>
  <si>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</si>
  <si>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</si>
  <si>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</si>
  <si>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</si>
  <si>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</si>
  <si>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</si>
  <si>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</si>
  <si>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</si>
  <si>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</si>
  <si>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</si>
  <si>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</si>
  <si>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</si>
  <si>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</si>
  <si>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</si>
  <si>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</si>
  <si>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</si>
  <si>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</si>
  <si>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</si>
  <si>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</si>
  <si>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</si>
  <si>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</si>
  <si>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</si>
  <si>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</si>
  <si>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</si>
  <si>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</si>
  <si>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</si>
  <si>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</si>
  <si>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</si>
  <si>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</si>
  <si>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</si>
  <si>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</si>
  <si>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</si>
  <si>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</si>
  <si>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</si>
  <si>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</si>
  <si>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</si>
  <si>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</si>
  <si>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</si>
  <si>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</si>
  <si>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</si>
  <si>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</si>
  <si>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</si>
  <si>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</si>
  <si>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</si>
  <si>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</si>
  <si>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</si>
  <si>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</si>
  <si>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</si>
  <si>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</si>
  <si>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</si>
  <si>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</si>
  <si>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</si>
  <si>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</si>
  <si>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</si>
  <si>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</si>
  <si>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</si>
  <si>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</si>
  <si>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</si>
  <si>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</si>
  <si>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</si>
  <si>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</si>
  <si>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</si>
  <si>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</si>
  <si>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</si>
  <si>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</si>
  <si>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</si>
  <si>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</si>
  <si>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</si>
  <si>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</si>
  <si>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</si>
  <si>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</si>
  <si>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</si>
  <si>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</si>
  <si>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</si>
  <si>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</si>
  <si>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</si>
  <si>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</si>
  <si>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</si>
  <si>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</si>
  <si>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</si>
  <si>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</si>
  <si>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</si>
  <si>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</si>
  <si>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</si>
  <si>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</si>
  <si>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</si>
  <si>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</si>
  <si>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</si>
  <si>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</si>
  <si>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</si>
  <si>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</si>
  <si>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</si>
  <si>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</si>
  <si>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</si>
  <si>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</si>
  <si>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</si>
  <si>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</si>
  <si>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</si>
  <si>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</si>
  <si>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</si>
  <si>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</si>
  <si>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</si>
  <si>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</si>
  <si>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</si>
  <si>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</si>
  <si>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</si>
  <si>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</si>
  <si>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</si>
  <si>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</si>
  <si>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</si>
  <si>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</si>
  <si>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</si>
  <si>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</si>
  <si>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</si>
  <si>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</si>
  <si>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</si>
  <si>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</si>
  <si>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</si>
  <si>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</si>
  <si>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</si>
  <si>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</si>
  <si>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</si>
  <si>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</si>
  <si>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</si>
  <si>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</si>
  <si>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</si>
  <si>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</si>
  <si>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</si>
  <si>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</si>
  <si>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</si>
  <si>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</si>
  <si>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</si>
  <si>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</si>
  <si>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</si>
  <si>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</si>
  <si>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</si>
  <si>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</si>
  <si>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</si>
  <si>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</si>
  <si>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</si>
  <si>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</si>
  <si>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</si>
  <si>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</si>
  <si>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</si>
  <si>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</si>
  <si>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</si>
  <si>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</si>
  <si>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</si>
  <si>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</si>
  <si>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</si>
  <si>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</si>
  <si>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</si>
  <si>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</si>
  <si>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</si>
  <si>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</si>
  <si>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</si>
  <si>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</si>
  <si>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</si>
  <si>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</si>
  <si>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</si>
  <si>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</si>
  <si>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</si>
  <si>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</si>
  <si>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</si>
  <si>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</si>
  <si>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</si>
  <si>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</si>
  <si>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</si>
  <si>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</si>
  <si>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</si>
  <si>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</si>
  <si>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</si>
  <si>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</si>
  <si>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</si>
  <si>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</si>
  <si>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</si>
  <si>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</si>
  <si>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</si>
  <si>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</si>
  <si>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</si>
  <si>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</si>
  <si>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</si>
  <si>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</si>
  <si>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</si>
  <si>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</si>
  <si>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</si>
  <si>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</si>
  <si>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</si>
  <si>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</si>
  <si>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</si>
  <si>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</si>
  <si>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</si>
  <si>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</si>
  <si>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</si>
  <si>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</si>
  <si>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</si>
  <si>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</si>
  <si>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</si>
  <si>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</si>
  <si>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</si>
  <si>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</si>
  <si>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</si>
  <si>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</si>
  <si>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</si>
  <si>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</si>
  <si>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</si>
  <si>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</si>
  <si>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</si>
  <si>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</si>
  <si>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</si>
  <si>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</si>
  <si>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</si>
  <si>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</si>
  <si>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</si>
  <si>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</si>
  <si>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</si>
  <si>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</si>
  <si>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</si>
  <si>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</si>
  <si>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</si>
  <si>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</si>
  <si>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</si>
  <si>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</si>
  <si>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</si>
  <si>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</si>
  <si>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</si>
  <si>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</si>
  <si>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</si>
  <si>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</si>
  <si>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</si>
  <si>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</si>
  <si>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</si>
  <si>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</si>
  <si>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</si>
  <si>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</si>
  <si>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</si>
  <si>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</si>
  <si>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</si>
  <si>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</si>
  <si>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</si>
  <si>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</si>
  <si>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</si>
  <si>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</si>
  <si>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</si>
  <si>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</si>
  <si>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</si>
  <si>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</si>
  <si>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</si>
  <si>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</si>
  <si>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</si>
  <si>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</si>
  <si>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</si>
  <si>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</si>
  <si>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</si>
  <si>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</si>
  <si>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</si>
  <si>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</si>
  <si>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</si>
  <si>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</si>
  <si>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</si>
  <si>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</si>
  <si>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</si>
  <si>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</si>
  <si>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</si>
  <si>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</si>
  <si>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</si>
  <si>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</si>
  <si>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</si>
  <si>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</si>
  <si>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</si>
  <si>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</si>
  <si>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</si>
  <si>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</si>
  <si>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</si>
  <si>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</si>
  <si>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</si>
  <si>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</si>
  <si>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</si>
  <si>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</si>
  <si>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</si>
  <si>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</si>
  <si>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</si>
  <si>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</si>
  <si>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</si>
  <si>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</si>
  <si>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</si>
  <si>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</si>
  <si>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</si>
  <si>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</si>
  <si>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</si>
  <si>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</si>
  <si>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</si>
  <si>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</si>
  <si>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</si>
  <si>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</si>
  <si>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</si>
  <si>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</si>
  <si>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</si>
  <si>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</si>
  <si>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</si>
  <si>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</si>
  <si>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</si>
  <si>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</si>
  <si>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</si>
  <si>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</si>
  <si>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</si>
  <si>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</si>
  <si>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</si>
  <si>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</si>
  <si>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</si>
  <si>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</si>
  <si>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</si>
  <si>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</si>
  <si>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</si>
  <si>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</si>
  <si>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</si>
  <si>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</si>
  <si>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</si>
  <si>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</si>
  <si>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</si>
  <si>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</si>
  <si>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</si>
  <si>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</si>
  <si>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</si>
  <si>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</si>
  <si>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</si>
  <si>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</si>
  <si>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</si>
  <si>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</si>
  <si>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</si>
  <si>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</si>
  <si>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</si>
  <si>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</si>
  <si>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</si>
  <si>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</si>
  <si>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</si>
  <si>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</si>
  <si>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</si>
  <si>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</si>
  <si>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</si>
  <si>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</si>
  <si>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</si>
  <si>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</si>
  <si>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</si>
  <si>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</si>
  <si>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</si>
  <si>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</si>
  <si>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</si>
  <si>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</si>
  <si>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</si>
  <si>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</si>
  <si>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</si>
  <si>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</si>
  <si>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</si>
  <si>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</si>
  <si>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</si>
  <si>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</si>
  <si>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</si>
  <si>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</si>
  <si>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</si>
  <si>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</si>
  <si>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</si>
  <si>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</si>
  <si>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</si>
  <si>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</si>
  <si>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</si>
  <si>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</si>
  <si>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</si>
  <si>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</si>
  <si>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</si>
  <si>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</si>
  <si>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</si>
  <si>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</si>
  <si>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</si>
  <si>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</si>
  <si>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</si>
  <si>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</si>
  <si>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</si>
  <si>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</si>
  <si>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</si>
  <si>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</si>
  <si>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</si>
  <si>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</si>
  <si>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</si>
  <si>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</si>
  <si>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</si>
  <si>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</si>
  <si>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</si>
  <si>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</si>
  <si>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</si>
  <si>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</si>
  <si>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</si>
  <si>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</si>
  <si>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</si>
  <si>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</si>
  <si>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</si>
  <si>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</si>
  <si>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</si>
  <si>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</si>
  <si>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</si>
  <si>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</si>
  <si>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</si>
  <si>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</si>
  <si>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</si>
  <si>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</si>
  <si>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</si>
  <si>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</si>
  <si>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</si>
  <si>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</si>
  <si>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</si>
  <si>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</si>
  <si>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</si>
  <si>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</si>
  <si>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</si>
  <si>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</si>
  <si>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</si>
  <si>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</si>
  <si>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</si>
  <si>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</si>
  <si>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</si>
  <si>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</si>
  <si>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</si>
  <si>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</si>
  <si>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</si>
  <si>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</si>
  <si>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</si>
  <si>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</si>
  <si>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</si>
  <si>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</si>
  <si>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</si>
  <si>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</si>
  <si>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</si>
  <si>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</si>
  <si>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</si>
  <si>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</si>
  <si>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</si>
  <si>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</si>
  <si>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</si>
  <si>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</si>
  <si>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</si>
  <si>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</si>
  <si>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</si>
  <si>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</si>
  <si>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</si>
  <si>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</si>
  <si>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</si>
  <si>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</si>
  <si>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</si>
  <si>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</si>
  <si>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</si>
  <si>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</si>
  <si>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</si>
  <si>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</si>
  <si>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</si>
  <si>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</si>
  <si>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</si>
  <si>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</si>
  <si>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</si>
  <si>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</si>
  <si>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</si>
  <si>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</si>
  <si>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</si>
  <si>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</si>
  <si>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</si>
  <si>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</si>
  <si>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</si>
  <si>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</si>
  <si>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</si>
  <si>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</si>
  <si>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</si>
  <si>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</si>
  <si>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</si>
  <si>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</si>
  <si>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</si>
  <si>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</si>
  <si>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</si>
  <si>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</si>
  <si>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</si>
  <si>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</si>
  <si>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</si>
  <si>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</si>
  <si>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</si>
  <si>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</si>
  <si>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</si>
  <si>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</si>
  <si>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</si>
  <si>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</si>
  <si>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</si>
  <si>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</si>
  <si>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</si>
  <si>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</si>
  <si>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</si>
  <si>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</si>
  <si>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</si>
  <si>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</si>
  <si>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</si>
  <si>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</si>
  <si>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</si>
  <si>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</si>
  <si>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</si>
  <si>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</si>
  <si>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</si>
  <si>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</si>
  <si>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</si>
  <si>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</si>
  <si>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</si>
  <si>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</si>
  <si>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</si>
  <si>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</si>
  <si>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</si>
  <si>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</si>
  <si>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</si>
  <si>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</si>
  <si>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</si>
  <si>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</si>
  <si>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</si>
  <si>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</si>
  <si>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</si>
  <si>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</si>
  <si>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</si>
  <si>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</si>
  <si>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</si>
  <si>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</si>
  <si>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</si>
  <si>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</si>
  <si>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</si>
  <si>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</si>
  <si>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</si>
  <si>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</si>
  <si>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</si>
  <si>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</si>
  <si>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</si>
  <si>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</si>
  <si>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</si>
  <si>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</si>
  <si>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</si>
  <si>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</si>
  <si>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</si>
  <si>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</si>
  <si>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</si>
  <si>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</si>
  <si>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</si>
  <si>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</si>
  <si>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</si>
  <si>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</si>
  <si>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</si>
  <si>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</si>
  <si>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</si>
  <si>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</si>
  <si>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</si>
  <si>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</si>
  <si>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</si>
  <si>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</si>
  <si>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</si>
  <si>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</si>
  <si>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</si>
  <si>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</si>
  <si>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</si>
  <si>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</si>
  <si>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</si>
  <si>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</si>
  <si>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</si>
  <si>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</si>
  <si>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</si>
  <si>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</si>
  <si>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</si>
  <si>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</si>
  <si>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</si>
  <si>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</si>
  <si>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</si>
  <si>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</si>
  <si>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</si>
  <si>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</si>
  <si>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</si>
  <si>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</si>
  <si>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</si>
  <si>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</si>
  <si>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</si>
  <si>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</si>
  <si>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</si>
  <si>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</si>
  <si>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</si>
  <si>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</si>
  <si>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</si>
  <si>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</si>
  <si>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</si>
  <si>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</si>
  <si>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</si>
  <si>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</si>
  <si>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</si>
  <si>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</si>
  <si>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</si>
  <si>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</si>
  <si>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</si>
  <si>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</si>
  <si>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</si>
  <si>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</si>
  <si>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</si>
  <si>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</si>
  <si>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</si>
  <si>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</si>
  <si>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</si>
  <si>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</si>
  <si>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</si>
  <si>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</si>
  <si>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</si>
  <si>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</si>
  <si>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</si>
  <si>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</si>
  <si>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</si>
  <si>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</si>
  <si>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</si>
  <si>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</si>
  <si>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</si>
  <si>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</si>
  <si>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</si>
  <si>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</si>
  <si>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</si>
  <si>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</si>
  <si>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</si>
  <si>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</si>
  <si>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</si>
  <si>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</si>
  <si>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</si>
  <si>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</si>
  <si>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</si>
  <si>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</si>
  <si>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</si>
  <si>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</si>
  <si>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</si>
  <si>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</si>
  <si>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</si>
  <si>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</si>
  <si>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</si>
  <si>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</si>
  <si>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</si>
  <si>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</si>
  <si>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</si>
  <si>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</si>
  <si>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</si>
  <si>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</si>
  <si>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</si>
  <si>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</si>
  <si>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</si>
  <si>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</si>
  <si>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</si>
  <si>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</si>
  <si>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</si>
  <si>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</si>
  <si>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</si>
  <si>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</si>
  <si>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</si>
  <si>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</si>
  <si>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</si>
  <si>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</si>
  <si>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</si>
  <si>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</si>
  <si>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</si>
  <si>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</si>
  <si>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</si>
  <si>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</si>
  <si>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</si>
  <si>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</si>
  <si>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</si>
  <si>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</si>
  <si>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</si>
  <si>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</si>
  <si>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</si>
  <si>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</si>
  <si>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</si>
  <si>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</si>
  <si>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</si>
  <si>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</si>
  <si>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</si>
  <si>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</si>
  <si>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</si>
  <si>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</si>
  <si>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</si>
  <si>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</si>
  <si>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</si>
  <si>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</si>
  <si>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</si>
  <si>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</si>
  <si>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</si>
  <si>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</si>
  <si>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</si>
  <si>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</si>
  <si>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</si>
  <si>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</si>
  <si>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</si>
  <si>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</si>
  <si>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</si>
  <si>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</si>
  <si>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</si>
  <si>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</si>
  <si>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</si>
  <si>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</si>
  <si>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</si>
  <si>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</si>
  <si>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</si>
  <si>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</si>
  <si>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</si>
  <si>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</si>
  <si>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</si>
  <si>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</si>
  <si>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</si>
  <si>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</si>
  <si>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</si>
  <si>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</si>
  <si>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</si>
  <si>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</si>
  <si>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</si>
  <si>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</si>
  <si>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</si>
  <si>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</si>
  <si>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</si>
  <si>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</si>
  <si>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</si>
  <si>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</si>
  <si>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</si>
  <si>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</si>
  <si>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</si>
  <si>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</si>
  <si>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</si>
  <si>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</si>
  <si>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</si>
  <si>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</si>
  <si>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</si>
  <si>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</si>
  <si>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</si>
  <si>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</si>
  <si>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</si>
  <si>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</si>
  <si>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</si>
  <si>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</si>
  <si>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</si>
  <si>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</si>
  <si>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</si>
  <si>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</si>
  <si>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</si>
  <si>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</si>
  <si>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</si>
  <si>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</si>
  <si>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</si>
  <si>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</si>
  <si>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</si>
  <si>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</si>
  <si>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</si>
  <si>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</si>
  <si>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</si>
  <si>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</si>
  <si>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</si>
  <si>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</si>
  <si>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</si>
  <si>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</si>
  <si>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</si>
  <si>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</si>
  <si>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</si>
  <si>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</si>
  <si>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</si>
  <si>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</si>
  <si>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</si>
  <si>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</si>
  <si>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</si>
  <si>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</si>
  <si>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</si>
  <si>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</si>
  <si>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</si>
  <si>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</si>
  <si>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</si>
  <si>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</si>
  <si>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</si>
  <si>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</si>
  <si>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</si>
  <si>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</si>
  <si>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</si>
  <si>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</si>
  <si>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</si>
  <si>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</si>
  <si>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</si>
  <si>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</si>
  <si>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</si>
  <si>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</si>
  <si>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</si>
  <si>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</si>
  <si>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</si>
  <si>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</si>
  <si>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</si>
  <si>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</si>
  <si>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</si>
  <si>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</si>
  <si>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</si>
  <si>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</si>
  <si>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</si>
  <si>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</si>
  <si>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</si>
  <si>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</si>
  <si>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</si>
  <si>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</si>
  <si>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</si>
  <si>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</si>
  <si>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</si>
  <si>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</si>
  <si>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</si>
  <si>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</si>
  <si>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</si>
  <si>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</si>
  <si>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</si>
  <si>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</si>
  <si>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</si>
  <si>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</si>
  <si>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</si>
  <si>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</si>
  <si>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</si>
  <si>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</si>
  <si>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</si>
  <si>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</si>
  <si>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</si>
  <si>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</si>
  <si>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</si>
  <si>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</si>
  <si>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</si>
  <si>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</si>
  <si>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</si>
  <si>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</si>
  <si>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</si>
  <si>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</si>
  <si>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</si>
  <si>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</si>
  <si>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</si>
  <si>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</si>
  <si>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</si>
  <si>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</si>
  <si>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</si>
  <si>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</si>
  <si>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</si>
  <si>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</si>
  <si>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</si>
  <si>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</si>
  <si>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</si>
  <si>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</si>
  <si>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</si>
  <si>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</si>
  <si>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</si>
  <si>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</si>
  <si>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</si>
  <si>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</si>
  <si>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</si>
  <si>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</si>
  <si>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</si>
  <si>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</si>
  <si>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</si>
  <si>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</si>
  <si>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</si>
  <si>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</si>
  <si>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</si>
  <si>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</si>
  <si>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</si>
  <si>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</si>
  <si>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</si>
  <si>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</si>
  <si>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</si>
  <si>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</si>
  <si>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</si>
  <si>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</si>
  <si>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</si>
  <si>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</si>
  <si>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</si>
  <si>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</si>
  <si>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</si>
  <si>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</si>
  <si>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</si>
  <si>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</si>
  <si>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</si>
  <si>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</si>
  <si>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</si>
  <si>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</si>
  <si>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</si>
  <si>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</si>
  <si>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</si>
  <si>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</si>
  <si>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</si>
  <si>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</si>
  <si>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</si>
  <si>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</si>
  <si>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</si>
  <si>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</si>
  <si>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</si>
  <si>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</si>
  <si>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</si>
  <si>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</si>
  <si>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</si>
  <si>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</si>
  <si>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</si>
  <si>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</si>
  <si>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</si>
  <si>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</si>
  <si>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</si>
  <si>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</si>
  <si>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</si>
  <si>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</si>
  <si>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</si>
  <si>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</si>
  <si>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</si>
  <si>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</si>
  <si>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</si>
  <si>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</si>
  <si>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</si>
  <si>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</si>
  <si>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</si>
  <si>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</si>
  <si>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</si>
  <si>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</si>
  <si>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</si>
  <si>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</si>
  <si>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</si>
  <si>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</si>
  <si>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</si>
  <si>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</si>
  <si>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</si>
  <si>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</si>
  <si>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</si>
  <si>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</si>
  <si>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</si>
  <si>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</si>
  <si>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</si>
  <si>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</si>
  <si>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</si>
  <si>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</si>
  <si>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</si>
  <si>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</si>
  <si>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</si>
  <si>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</si>
  <si>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</si>
  <si>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</si>
  <si>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</si>
  <si>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</si>
  <si>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</si>
  <si>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</si>
  <si>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</si>
  <si>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</si>
  <si>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</si>
  <si>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</si>
  <si>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</si>
  <si>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</si>
  <si>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</si>
  <si>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</si>
  <si>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</si>
  <si>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</si>
  <si>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</si>
  <si>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</si>
  <si>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</si>
  <si>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</si>
  <si>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</si>
  <si>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</si>
  <si>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</si>
  <si>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</si>
  <si>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</si>
  <si>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</si>
  <si>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</si>
  <si>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</si>
  <si>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</si>
  <si>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</si>
  <si>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</si>
  <si>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</si>
  <si>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</si>
  <si>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</si>
  <si>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</si>
  <si>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</si>
  <si>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</si>
  <si>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</si>
  <si>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</si>
  <si>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</si>
  <si>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</si>
  <si>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</si>
  <si>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</si>
  <si>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</si>
  <si>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</si>
  <si>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</si>
  <si>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</si>
  <si>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</si>
  <si>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</si>
  <si>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</si>
  <si>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</si>
  <si>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</si>
  <si>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</si>
  <si>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</si>
  <si>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</si>
  <si>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</si>
  <si>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</si>
  <si>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</si>
  <si>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</si>
  <si>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</si>
  <si>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</si>
  <si>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</si>
  <si>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</si>
  <si>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</si>
  <si>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</si>
  <si>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</si>
  <si>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</si>
  <si>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</si>
  <si>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</si>
  <si>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</si>
  <si>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</si>
  <si>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</si>
  <si>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</si>
  <si>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</si>
  <si>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</si>
  <si>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</si>
  <si>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</si>
  <si>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</si>
  <si>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</si>
  <si>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</si>
  <si>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</si>
  <si>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</si>
  <si>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</si>
  <si>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</si>
  <si>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</si>
  <si>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</si>
  <si>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</si>
  <si>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</si>
  <si>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</si>
  <si>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</si>
  <si>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</si>
  <si>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</si>
  <si>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</si>
  <si>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</si>
  <si>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</si>
  <si>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</si>
  <si>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</si>
  <si>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</si>
  <si>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</si>
  <si>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</si>
  <si>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</si>
  <si>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</si>
  <si>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</si>
  <si>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</si>
  <si>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</si>
  <si>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</si>
  <si>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</si>
  <si>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</si>
  <si>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</si>
  <si>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</si>
  <si>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</si>
  <si>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</si>
  <si>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</si>
  <si>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</si>
  <si>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</si>
  <si>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</si>
  <si>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</si>
  <si>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</si>
  <si>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</si>
  <si>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</si>
  <si>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</si>
  <si>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</si>
  <si>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</si>
  <si>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</si>
  <si>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</si>
  <si>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</si>
  <si>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</si>
  <si>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</si>
  <si>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</si>
  <si>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</si>
  <si>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</si>
  <si>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</si>
  <si>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</si>
  <si>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</si>
  <si>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</si>
  <si>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</si>
  <si>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</si>
  <si>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</si>
  <si>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</si>
  <si>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</si>
  <si>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</si>
  <si>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</si>
  <si>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</si>
  <si>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</si>
  <si>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</si>
  <si>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</si>
  <si>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</si>
  <si>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</si>
  <si>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</si>
  <si>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</si>
  <si>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</si>
  <si>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</si>
  <si>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</si>
  <si>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</si>
  <si>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</si>
  <si>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</si>
  <si>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</si>
  <si>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</si>
  <si>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</si>
  <si>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</si>
  <si>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</si>
  <si>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</si>
  <si>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</si>
  <si>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</si>
  <si>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</si>
  <si>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</si>
  <si>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</si>
  <si>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</si>
  <si>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</si>
  <si>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</si>
  <si>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</si>
  <si>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</si>
  <si>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</si>
  <si>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</si>
  <si>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</si>
  <si>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</si>
  <si>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</si>
  <si>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</si>
  <si>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</si>
  <si>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</si>
  <si>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</si>
  <si>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</si>
  <si>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</si>
  <si>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</si>
  <si>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</si>
  <si>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</si>
  <si>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</si>
  <si>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</si>
  <si>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</si>
  <si>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</si>
  <si>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</si>
  <si>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</si>
  <si>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</si>
  <si>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</si>
  <si>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</si>
  <si>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</si>
  <si>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</si>
  <si>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</si>
  <si>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</si>
  <si>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</si>
  <si>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</si>
  <si>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</si>
  <si>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</si>
  <si>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</si>
  <si>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</si>
  <si>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</si>
  <si>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</si>
  <si>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</si>
  <si>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</si>
  <si>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</si>
  <si>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</si>
  <si>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</si>
  <si>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</si>
  <si>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</si>
  <si>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</si>
  <si>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</si>
  <si>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</si>
  <si>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</si>
  <si>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</si>
  <si>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</si>
  <si>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</si>
  <si>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</si>
  <si>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</si>
  <si>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</si>
  <si>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</si>
  <si>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</si>
  <si>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</si>
  <si>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</si>
  <si>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</si>
  <si>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</si>
  <si>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</si>
  <si>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</si>
  <si>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</si>
  <si>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</si>
  <si>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</si>
  <si>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</si>
  <si>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</si>
  <si>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</si>
  <si>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</si>
  <si>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</si>
  <si>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</si>
  <si>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</si>
  <si>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</si>
  <si>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</si>
  <si>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</si>
  <si>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</si>
  <si>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</si>
  <si>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</si>
  <si>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</si>
  <si>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</si>
  <si>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</si>
  <si>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</si>
  <si>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</si>
  <si>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</si>
  <si>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</si>
  <si>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</si>
  <si>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</si>
  <si>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</si>
  <si>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</si>
  <si>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</si>
  <si>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</si>
  <si>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</si>
  <si>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</si>
  <si>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</si>
  <si>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</si>
  <si>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</si>
  <si>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</si>
  <si>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</si>
  <si>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</si>
  <si>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</si>
  <si>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</si>
  <si>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</si>
  <si>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</si>
  <si>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</si>
  <si>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</si>
  <si>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</si>
  <si>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</si>
  <si>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</si>
  <si>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</si>
  <si>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</si>
  <si>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</si>
  <si>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</si>
  <si>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</si>
  <si>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</si>
  <si>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</si>
  <si>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</si>
  <si>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</si>
  <si>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</si>
  <si>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</si>
  <si>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</si>
  <si>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</si>
  <si>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</si>
  <si>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</si>
  <si>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</si>
  <si>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</si>
  <si>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</si>
  <si>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</si>
  <si>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</si>
  <si>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</si>
  <si>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</si>
  <si>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</si>
  <si>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</si>
  <si>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</si>
  <si>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</si>
  <si>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</si>
  <si>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</si>
  <si>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</si>
  <si>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</si>
  <si>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</si>
  <si>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</si>
  <si>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</si>
  <si>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</si>
  <si>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</si>
  <si>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</si>
  <si>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</si>
  <si>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</si>
  <si>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</si>
  <si>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</si>
  <si>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</si>
  <si>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</si>
  <si>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</si>
  <si>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</si>
  <si>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</si>
  <si>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</si>
  <si>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</si>
  <si>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</si>
  <si>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</si>
  <si>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</si>
  <si>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</si>
  <si>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</si>
  <si>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</si>
  <si>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</si>
  <si>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</si>
  <si>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</si>
  <si>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</si>
  <si>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</si>
  <si>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</si>
  <si>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</si>
  <si>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</si>
  <si>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</si>
  <si>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</si>
  <si>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</si>
  <si>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</si>
  <si>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</si>
  <si>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</si>
  <si>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</si>
  <si>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</si>
  <si>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</si>
  <si>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</si>
  <si>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</si>
  <si>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</si>
  <si>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</si>
  <si>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</si>
  <si>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</si>
  <si>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</si>
  <si>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</si>
  <si>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</si>
  <si>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</si>
  <si>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</si>
  <si>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</si>
  <si>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</si>
  <si>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</si>
  <si>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</si>
  <si>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</si>
  <si>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</si>
  <si>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</si>
  <si>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</si>
  <si>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</si>
  <si>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</si>
  <si>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</si>
  <si>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</si>
  <si>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</si>
  <si>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</si>
  <si>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</si>
  <si>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</si>
  <si>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</si>
  <si>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</si>
  <si>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</si>
  <si>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</si>
  <si>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</si>
  <si>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</si>
  <si>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</si>
  <si>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</si>
  <si>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</si>
  <si>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</si>
  <si>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</si>
  <si>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</si>
  <si>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</si>
  <si>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</si>
  <si>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</si>
  <si>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</si>
  <si>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</si>
  <si>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</si>
  <si>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</si>
  <si>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</si>
  <si>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</si>
  <si>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</si>
  <si>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</si>
  <si>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</si>
  <si>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</si>
  <si>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</si>
  <si>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</si>
  <si>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</si>
  <si>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</si>
  <si>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</si>
  <si>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</si>
  <si>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</si>
  <si>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</si>
  <si>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</si>
  <si>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</si>
  <si>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</si>
  <si>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</si>
  <si>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</si>
  <si>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</si>
  <si>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</si>
  <si>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</si>
  <si>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</si>
  <si>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</si>
  <si>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</si>
  <si>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</si>
  <si>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</si>
  <si>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</si>
  <si>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</si>
  <si>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</si>
  <si>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</si>
  <si>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</si>
  <si>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</si>
  <si>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</si>
  <si>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</si>
  <si>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</si>
  <si>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</si>
  <si>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</si>
  <si>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</si>
  <si>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</si>
  <si>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</si>
  <si>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</si>
  <si>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</si>
  <si>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</si>
  <si>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</si>
  <si>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</si>
  <si>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</si>
  <si>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</si>
  <si>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</si>
  <si>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</si>
  <si>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</si>
  <si>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</si>
  <si>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</si>
  <si>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</si>
  <si>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</si>
  <si>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</si>
  <si>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</si>
  <si>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</si>
  <si>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</si>
  <si>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</si>
  <si>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</si>
  <si>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</si>
  <si>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</si>
  <si>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</si>
  <si>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</si>
  <si>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</si>
  <si>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</si>
  <si>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</si>
  <si>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</si>
  <si>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</si>
  <si>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</si>
  <si>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</si>
  <si>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</si>
  <si>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</si>
  <si>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</si>
  <si>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</si>
  <si>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</si>
  <si>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</si>
  <si>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</si>
  <si>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</si>
  <si>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</si>
  <si>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</si>
  <si>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</si>
  <si>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</si>
  <si>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</si>
  <si>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</si>
  <si>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</si>
  <si>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</si>
  <si>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</si>
  <si>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</si>
  <si>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</si>
  <si>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</si>
  <si>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</si>
  <si>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</si>
  <si>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</si>
  <si>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</si>
  <si>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</si>
  <si>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</si>
  <si>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</si>
  <si>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</si>
  <si>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</si>
  <si>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</si>
  <si>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</si>
  <si>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</si>
  <si>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</si>
  <si>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</si>
  <si>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</si>
  <si>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</si>
  <si>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</si>
  <si>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</si>
  <si>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</si>
  <si>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</si>
  <si>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</si>
  <si>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</si>
  <si>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</si>
  <si>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</si>
  <si>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</si>
  <si>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</si>
  <si>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</si>
  <si>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</si>
  <si>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</si>
  <si>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</si>
  <si>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</si>
  <si>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</si>
  <si>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</si>
  <si>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</si>
  <si>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</si>
  <si>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</si>
  <si>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</si>
  <si>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</si>
  <si>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</si>
  <si>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</si>
  <si>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</si>
  <si>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</si>
  <si>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</si>
  <si>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</si>
  <si>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</si>
  <si>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</si>
  <si>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</si>
  <si>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</si>
  <si>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</si>
  <si>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</si>
  <si>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</si>
  <si>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</si>
  <si>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</si>
  <si>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</si>
  <si>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</si>
  <si>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</si>
  <si>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</si>
  <si>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</si>
  <si>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</si>
  <si>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</si>
  <si>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</si>
  <si>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</si>
  <si>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</si>
  <si>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</si>
  <si>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</si>
  <si>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</si>
  <si>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</si>
  <si>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</si>
  <si>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</si>
  <si>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</si>
  <si>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</si>
  <si>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</si>
  <si>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</si>
  <si>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</si>
  <si>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</si>
  <si>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</si>
  <si>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</si>
  <si>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</si>
  <si>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</si>
  <si>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</si>
  <si>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</si>
  <si>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</si>
  <si>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</si>
  <si>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</si>
  <si>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</si>
  <si>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</si>
  <si>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</si>
  <si>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</si>
  <si>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</si>
  <si>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</si>
  <si>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</si>
  <si>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</si>
  <si>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</si>
  <si>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</si>
  <si>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</si>
  <si>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</si>
  <si>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</si>
  <si>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</si>
  <si>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</si>
  <si>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</si>
  <si>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</si>
  <si>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</si>
  <si>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</si>
  <si>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</si>
  <si>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</si>
  <si>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</si>
  <si>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</si>
  <si>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</si>
  <si>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</si>
  <si>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</si>
  <si>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</si>
  <si>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</si>
  <si>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</si>
  <si>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</si>
  <si>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</si>
  <si>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</si>
  <si>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</si>
  <si>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</si>
  <si>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</si>
  <si>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</si>
  <si>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</si>
  <si>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</si>
  <si>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</si>
  <si>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</si>
  <si>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</si>
  <si>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</si>
  <si>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</si>
  <si>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</si>
  <si>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</si>
  <si>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</si>
  <si>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</si>
  <si>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</si>
  <si>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</si>
  <si>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</si>
  <si>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</si>
  <si>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</si>
  <si>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</si>
  <si>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</si>
  <si>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</si>
  <si>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</si>
  <si>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</si>
  <si>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</si>
  <si>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</si>
  <si>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</si>
  <si>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</si>
  <si>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</si>
  <si>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</si>
  <si>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</si>
  <si>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</si>
  <si>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</si>
  <si>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</si>
  <si>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</si>
  <si>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</si>
  <si>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</si>
  <si>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</si>
  <si>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</si>
  <si>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</si>
  <si>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</si>
  <si>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</si>
  <si>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</si>
  <si>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</si>
  <si>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</si>
  <si>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</si>
  <si>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</si>
  <si>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</si>
  <si>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</si>
  <si>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</si>
  <si>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</si>
  <si>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</si>
  <si>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</si>
  <si>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</si>
  <si>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</si>
  <si>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</si>
  <si>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</si>
  <si>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</si>
  <si>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</si>
  <si>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</si>
  <si>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</si>
  <si>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</si>
  <si>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</si>
  <si>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</si>
  <si>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</si>
  <si>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</si>
  <si>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</si>
  <si>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</si>
  <si>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</si>
  <si>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</si>
  <si>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</si>
  <si>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</si>
  <si>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</si>
  <si>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</si>
  <si>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</si>
  <si>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</si>
  <si>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</si>
  <si>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</si>
  <si>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</si>
  <si>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</si>
  <si>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</si>
  <si>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</si>
  <si>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</si>
  <si>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</si>
  <si>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</si>
  <si>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</si>
  <si>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</si>
  <si>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</si>
  <si>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</si>
  <si>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</si>
  <si>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</si>
  <si>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</si>
  <si>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</si>
  <si>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</si>
  <si>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</si>
  <si>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</si>
  <si>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</si>
  <si>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</si>
  <si>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</si>
  <si>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</si>
  <si>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</si>
  <si>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</si>
  <si>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</si>
  <si>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</si>
  <si>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</si>
  <si>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</si>
  <si>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</si>
  <si>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</si>
  <si>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</si>
  <si>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</si>
  <si>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</si>
  <si>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</si>
  <si>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</si>
  <si>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</si>
  <si>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</si>
  <si>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</si>
  <si>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</si>
  <si>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</si>
  <si>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</si>
  <si>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</si>
  <si>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</si>
  <si>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</si>
  <si>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</si>
  <si>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</si>
  <si>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</si>
  <si>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</si>
  <si>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</si>
  <si>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</si>
  <si>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</si>
  <si>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</si>
  <si>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</si>
  <si>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</si>
  <si>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</si>
  <si>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</si>
  <si>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</si>
  <si>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</si>
  <si>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</si>
  <si>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</si>
  <si>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</si>
  <si>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</si>
  <si>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</si>
  <si>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</si>
  <si>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</si>
  <si>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</si>
  <si>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</si>
  <si>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</si>
  <si>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</si>
  <si>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</si>
  <si>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</si>
  <si>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</si>
  <si>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</si>
  <si>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</si>
  <si>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</si>
  <si>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</si>
  <si>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</si>
  <si>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</si>
  <si>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</si>
  <si>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</si>
  <si>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</si>
  <si>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</si>
  <si>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</si>
  <si>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</si>
  <si>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</si>
  <si>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</si>
  <si>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</si>
  <si>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</si>
  <si>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</si>
  <si>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</si>
  <si>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</si>
  <si>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</si>
  <si>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</si>
  <si>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</si>
  <si>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</si>
  <si>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</si>
  <si>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</si>
  <si>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</si>
  <si>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</si>
  <si>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</si>
  <si>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</si>
  <si>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</si>
  <si>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</si>
  <si>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</si>
  <si>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</si>
  <si>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</si>
  <si>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</si>
  <si>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</si>
  <si>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</si>
  <si>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</si>
  <si>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</si>
  <si>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</si>
  <si>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</si>
  <si>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</si>
  <si>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</si>
  <si>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</si>
  <si>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</si>
  <si>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</si>
  <si>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</si>
  <si>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</si>
  <si>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</si>
  <si>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</si>
  <si>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</si>
  <si>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</si>
  <si>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</si>
  <si>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</si>
  <si>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</si>
  <si>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</si>
  <si>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</si>
  <si>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</si>
  <si>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</si>
  <si>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</si>
  <si>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</si>
  <si>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</si>
  <si>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</si>
  <si>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</si>
  <si>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</si>
  <si>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</si>
  <si>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</si>
  <si>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</si>
  <si>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</si>
  <si>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</si>
  <si>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</si>
  <si>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</si>
  <si>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</si>
  <si>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</si>
  <si>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</si>
  <si>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</si>
  <si>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</si>
  <si>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</si>
  <si>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</si>
  <si>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</si>
  <si>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</si>
  <si>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</si>
  <si>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</si>
  <si>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</si>
  <si>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</si>
  <si>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</si>
  <si>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</si>
  <si>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</si>
  <si>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</si>
  <si>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</si>
  <si>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</si>
  <si>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</si>
  <si>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</si>
  <si>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</si>
  <si>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</si>
  <si>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</si>
  <si>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</si>
  <si>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</si>
  <si>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</si>
  <si>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</si>
  <si>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</si>
  <si>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</si>
  <si>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</si>
  <si>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</si>
  <si>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</si>
  <si>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</si>
  <si>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</si>
  <si>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</si>
  <si>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</si>
  <si>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</si>
  <si>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</si>
  <si>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</si>
  <si>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</si>
  <si>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</si>
  <si>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</si>
  <si>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</si>
  <si>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</si>
  <si>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</si>
  <si>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</si>
  <si>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</si>
  <si>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</si>
  <si>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</si>
  <si>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</si>
  <si>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</si>
  <si>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</si>
  <si>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</si>
  <si>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</si>
  <si>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</si>
  <si>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</si>
  <si>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</si>
  <si>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</si>
  <si>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</si>
  <si>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</si>
  <si>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</si>
  <si>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</si>
  <si>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</si>
  <si>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</si>
  <si>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</si>
  <si>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</si>
  <si>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</si>
  <si>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</si>
  <si>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</si>
  <si>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</si>
  <si>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</si>
  <si>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</si>
  <si>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</si>
  <si>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</si>
  <si>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</si>
  <si>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</si>
  <si>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</si>
  <si>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</si>
  <si>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</si>
  <si>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</si>
  <si>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</si>
  <si>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</si>
  <si>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</si>
  <si>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</si>
  <si>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</si>
  <si>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</si>
  <si>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</si>
  <si>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</si>
  <si>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</si>
  <si>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</si>
  <si>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</si>
  <si>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</si>
  <si>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</si>
  <si>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</si>
  <si>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</si>
  <si>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</si>
  <si>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</si>
  <si>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</si>
  <si>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</si>
  <si>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</si>
  <si>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</si>
  <si>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</si>
  <si>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</si>
  <si>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</si>
  <si>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</si>
  <si>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</si>
  <si>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</si>
  <si>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</si>
  <si>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</si>
  <si>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</si>
  <si>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</si>
  <si>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</si>
  <si>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</si>
  <si>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</si>
  <si>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</si>
  <si>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</si>
  <si>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</si>
  <si>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</si>
  <si>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</si>
  <si>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</si>
  <si>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</si>
  <si>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</si>
  <si>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</si>
  <si>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</si>
  <si>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</si>
  <si>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</si>
  <si>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</si>
  <si>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</si>
  <si>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</si>
  <si>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</si>
  <si>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</si>
  <si>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</si>
  <si>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</si>
  <si>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</si>
  <si>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</si>
  <si>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</si>
  <si>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</si>
  <si>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</si>
  <si>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</si>
  <si>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</si>
  <si>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</si>
  <si>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</si>
  <si>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</si>
  <si>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</si>
  <si>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</si>
  <si>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</si>
  <si>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</si>
  <si>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</si>
  <si>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</si>
  <si>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</si>
  <si>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</si>
  <si>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</si>
  <si>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</si>
  <si>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</si>
  <si>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</si>
  <si>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</si>
  <si>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</si>
  <si>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</si>
  <si>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</si>
  <si>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</si>
  <si>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</si>
  <si>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</si>
  <si>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</si>
  <si>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</si>
  <si>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</si>
  <si>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</si>
  <si>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</si>
  <si>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</si>
  <si>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</si>
  <si>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</si>
  <si>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</si>
  <si>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</si>
  <si>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</si>
  <si>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</si>
  <si>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</si>
  <si>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</si>
  <si>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</si>
  <si>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</si>
  <si>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</si>
  <si>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</si>
  <si>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</si>
  <si>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</si>
  <si>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</si>
  <si>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</si>
  <si>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</si>
  <si>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</si>
  <si>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</si>
  <si>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</si>
  <si>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</si>
  <si>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</si>
  <si>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</si>
  <si>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</si>
  <si>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</si>
  <si>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</si>
  <si>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</si>
  <si>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</si>
  <si>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</si>
  <si>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</si>
  <si>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</si>
  <si>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</si>
  <si>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</si>
  <si>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</si>
  <si>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</si>
  <si>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</si>
  <si>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</si>
  <si>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</si>
  <si>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</si>
  <si>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</si>
  <si>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</si>
  <si>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</si>
  <si>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</si>
  <si>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</si>
  <si>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</si>
  <si>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</si>
  <si>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</si>
  <si>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</si>
  <si>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</si>
  <si>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</si>
  <si>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</si>
  <si>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</si>
  <si>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</si>
  <si>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</si>
  <si>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</si>
  <si>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</si>
  <si>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</si>
  <si>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</si>
  <si>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</si>
  <si>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</si>
  <si>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</si>
  <si>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</si>
  <si>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</si>
  <si>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</si>
  <si>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</si>
  <si>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</si>
  <si>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</si>
  <si>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</si>
  <si>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</si>
  <si>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</si>
  <si>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</si>
  <si>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</si>
  <si>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</si>
  <si>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</si>
  <si>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</si>
  <si>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</si>
  <si>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</si>
  <si>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</si>
  <si>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</si>
  <si>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</si>
  <si>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</si>
  <si>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</si>
  <si>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</si>
  <si>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</si>
  <si>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</si>
  <si>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</si>
  <si>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</si>
  <si>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</si>
  <si>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</si>
  <si>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</si>
  <si>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</si>
  <si>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</si>
  <si>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</si>
  <si>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</si>
  <si>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</si>
  <si>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</si>
  <si>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</si>
  <si>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</si>
  <si>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</si>
  <si>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</si>
  <si>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</si>
  <si>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</si>
  <si>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</si>
  <si>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</si>
  <si>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</si>
  <si>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</si>
  <si>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</si>
  <si>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</si>
  <si>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</si>
  <si>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</si>
  <si>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</si>
  <si>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</si>
  <si>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</si>
  <si>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</si>
  <si>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</si>
  <si>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</si>
  <si>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</si>
  <si>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</si>
  <si>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</si>
  <si>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</si>
  <si>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</si>
  <si>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</si>
  <si>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</si>
  <si>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</si>
  <si>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</si>
  <si>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</si>
  <si>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</si>
  <si>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</si>
  <si>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</si>
  <si>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</si>
  <si>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</si>
  <si>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</si>
  <si>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</si>
  <si>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</si>
  <si>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</si>
  <si>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</si>
  <si>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</si>
  <si>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</si>
  <si>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</si>
  <si>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</si>
  <si>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</si>
  <si>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</si>
  <si>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</si>
  <si>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</si>
  <si>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</si>
  <si>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</si>
  <si>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</si>
  <si>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</si>
  <si>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</si>
  <si>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</si>
  <si>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</si>
  <si>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</si>
  <si>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</si>
  <si>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</si>
  <si>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</si>
  <si>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</si>
  <si>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</si>
  <si>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</si>
  <si>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</si>
  <si>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</si>
  <si>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</si>
  <si>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</si>
  <si>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</si>
  <si>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</si>
  <si>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</si>
  <si>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</si>
  <si>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</si>
  <si>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</si>
  <si>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</si>
  <si>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</si>
  <si>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</si>
  <si>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</si>
  <si>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</si>
  <si>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</si>
  <si>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</si>
  <si>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</si>
  <si>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</si>
  <si>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</si>
  <si>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</si>
  <si>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</si>
  <si>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</si>
  <si>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</si>
  <si>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</si>
  <si>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</si>
  <si>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</si>
  <si>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</si>
  <si>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</si>
  <si>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</si>
  <si>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</si>
  <si>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</si>
  <si>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</si>
  <si>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</si>
  <si>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</si>
  <si>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</si>
  <si>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</si>
  <si>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</si>
  <si>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</si>
  <si>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</si>
  <si>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</si>
  <si>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</si>
  <si>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</si>
  <si>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</si>
  <si>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</si>
  <si>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</si>
  <si>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</si>
  <si>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</si>
  <si>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</si>
  <si>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</si>
  <si>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</si>
  <si>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</si>
  <si>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</si>
  <si>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</si>
  <si>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</si>
  <si>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</si>
  <si>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</si>
  <si>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</si>
  <si>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</si>
  <si>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</si>
  <si>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</si>
  <si>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</si>
  <si>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</si>
  <si>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</si>
  <si>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</si>
  <si>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</si>
  <si>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</si>
  <si>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</si>
  <si>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</si>
  <si>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</si>
  <si>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</si>
  <si>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</si>
  <si>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</si>
  <si>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</si>
  <si>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</si>
  <si>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</si>
  <si>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</si>
  <si>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</si>
  <si>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</si>
  <si>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</si>
  <si>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</si>
  <si>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</si>
  <si>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</si>
  <si>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</si>
  <si>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</si>
  <si>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</si>
  <si>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</si>
  <si>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</si>
  <si>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</si>
  <si>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</si>
  <si>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</si>
  <si>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</si>
  <si>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</si>
  <si>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</si>
  <si>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</si>
  <si>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</si>
  <si>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</si>
  <si>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</si>
  <si>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</si>
  <si>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</si>
  <si>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</si>
  <si>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</si>
  <si>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</si>
  <si>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</si>
  <si>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</si>
  <si>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</si>
  <si>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</si>
  <si>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</si>
  <si>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</si>
  <si>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</si>
  <si>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</si>
  <si>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</si>
  <si>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</si>
  <si>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</si>
  <si>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</si>
  <si>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</si>
  <si>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</si>
  <si>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</si>
  <si>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</si>
  <si>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</si>
  <si>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</si>
  <si>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</si>
  <si>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</si>
  <si>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</si>
  <si>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</si>
  <si>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</si>
  <si>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</si>
  <si>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</si>
  <si>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</si>
  <si>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</si>
  <si>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</si>
  <si>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</si>
  <si>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</si>
  <si>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</si>
  <si>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</si>
  <si>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</si>
  <si>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</si>
  <si>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</si>
  <si>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</si>
  <si>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</si>
  <si>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</si>
  <si>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</si>
  <si>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</si>
  <si>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</si>
  <si>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</si>
  <si>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</si>
  <si>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</si>
  <si>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</si>
  <si>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</si>
  <si>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</si>
  <si>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</si>
  <si>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</si>
  <si>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</si>
  <si>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</si>
  <si>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</si>
  <si>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</si>
  <si>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</si>
  <si>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</si>
  <si>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</si>
  <si>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</si>
  <si>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</si>
  <si>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</si>
  <si>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</si>
  <si>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</si>
  <si>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</si>
  <si>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</si>
  <si>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</si>
  <si>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</si>
  <si>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</si>
  <si>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</si>
  <si>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</si>
  <si>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</si>
  <si>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</si>
  <si>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</si>
  <si>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</si>
  <si>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</si>
  <si>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</si>
  <si>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</si>
  <si>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</si>
  <si>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</si>
  <si>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</si>
  <si>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</si>
  <si>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</si>
  <si>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</si>
  <si>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</si>
  <si>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</si>
  <si>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</si>
  <si>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</si>
  <si>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</si>
  <si>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</si>
  <si>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</si>
  <si>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</si>
  <si>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</si>
  <si>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</si>
  <si>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</si>
  <si>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</si>
  <si>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</si>
  <si>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</si>
  <si>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</si>
  <si>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</si>
  <si>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</si>
  <si>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</si>
  <si>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</si>
  <si>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</si>
  <si>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</si>
  <si>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</si>
  <si>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</si>
  <si>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</si>
  <si>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</si>
  <si>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</si>
  <si>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</si>
  <si>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</si>
  <si>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</si>
  <si>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</si>
  <si>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</si>
  <si>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</si>
  <si>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</si>
  <si>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</si>
  <si>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</si>
  <si>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</si>
  <si>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</si>
  <si>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</si>
  <si>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</si>
  <si>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</si>
  <si>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</si>
  <si>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</si>
  <si>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</si>
  <si>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</si>
  <si>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</si>
  <si>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</si>
  <si>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</si>
  <si>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</si>
  <si>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</si>
  <si>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</si>
  <si>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</si>
  <si>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</si>
  <si>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</si>
  <si>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</si>
  <si>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</si>
  <si>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</si>
  <si>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</si>
  <si>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</si>
  <si>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</si>
  <si>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</si>
  <si>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</si>
  <si>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</si>
  <si>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</si>
  <si>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</si>
  <si>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</si>
  <si>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</si>
  <si>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</si>
  <si>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</si>
  <si>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</si>
  <si>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</si>
  <si>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</si>
  <si>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</si>
  <si>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</si>
  <si>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</si>
  <si>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</si>
  <si>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</si>
  <si>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</si>
  <si>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</si>
  <si>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</si>
  <si>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</si>
  <si>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</si>
  <si>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</si>
  <si>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</si>
  <si>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</si>
  <si>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</si>
  <si>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</si>
  <si>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</si>
  <si>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</si>
  <si>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</si>
  <si>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</si>
  <si>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</si>
  <si>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</si>
  <si>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</si>
  <si>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</si>
  <si>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</si>
  <si>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</si>
  <si>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</si>
  <si>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</si>
  <si>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</si>
  <si>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</si>
  <si>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</si>
  <si>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</si>
  <si>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</si>
  <si>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</si>
  <si>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</si>
  <si>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</si>
  <si>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</si>
  <si>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</si>
  <si>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</si>
  <si>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</si>
  <si>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</si>
  <si>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</si>
  <si>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</si>
  <si>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</si>
  <si>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</si>
  <si>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</si>
  <si>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</si>
  <si>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</si>
  <si>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</si>
  <si>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</si>
  <si>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</si>
  <si>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</si>
  <si>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</si>
  <si>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</si>
  <si>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</si>
  <si>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</si>
  <si>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</si>
  <si>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</si>
  <si>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</si>
  <si>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</si>
  <si>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</si>
  <si>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</si>
  <si>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</si>
  <si>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</si>
  <si>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</si>
  <si>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</si>
  <si>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</si>
  <si>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</si>
  <si>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</si>
  <si>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</si>
  <si>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</si>
  <si>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</si>
  <si>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</si>
  <si>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</si>
  <si>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</si>
  <si>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</si>
  <si>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</si>
  <si>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</si>
  <si>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</si>
  <si>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</si>
  <si>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</si>
  <si>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</si>
  <si>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</si>
  <si>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</si>
  <si>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</si>
  <si>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</si>
  <si>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</si>
  <si>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</si>
  <si>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</si>
  <si>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</si>
  <si>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</si>
  <si>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</si>
  <si>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</si>
  <si>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</si>
  <si>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</si>
  <si>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</si>
  <si>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</si>
  <si>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</si>
  <si>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</si>
  <si>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</si>
  <si>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</si>
  <si>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</si>
  <si>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</si>
  <si>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</si>
  <si>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</si>
  <si>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</si>
  <si>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</si>
  <si>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</si>
  <si>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</si>
  <si>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</si>
  <si>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</si>
  <si>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</si>
  <si>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</si>
  <si>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</si>
  <si>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</si>
  <si>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</si>
  <si>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</si>
  <si>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</si>
  <si>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</si>
  <si>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</si>
  <si>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</si>
  <si>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</si>
  <si>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</si>
  <si>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</si>
  <si>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</si>
  <si>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</si>
  <si>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</si>
  <si>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</si>
  <si>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</si>
  <si>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</si>
  <si>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</si>
  <si>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</si>
  <si>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</si>
  <si>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</si>
  <si>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</si>
  <si>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</si>
  <si>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</si>
  <si>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</si>
  <si>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</si>
  <si>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</si>
  <si>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</si>
  <si>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</si>
  <si>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</si>
  <si>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</si>
  <si>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</si>
  <si>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</si>
  <si>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</si>
  <si>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</si>
  <si>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</si>
  <si>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</si>
  <si>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</si>
  <si>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</si>
  <si>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</si>
  <si>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</si>
  <si>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</si>
  <si>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</si>
  <si>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</si>
  <si>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</si>
  <si>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</si>
  <si>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</si>
  <si>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</si>
  <si>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</si>
  <si>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</si>
  <si>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</si>
  <si>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</si>
  <si>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</si>
  <si>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</si>
  <si>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</si>
  <si>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</si>
  <si>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</si>
  <si>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</si>
  <si>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</si>
  <si>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</si>
  <si>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</si>
  <si>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</si>
  <si>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</si>
  <si>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</si>
  <si>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</si>
  <si>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</si>
  <si>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</si>
  <si>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</si>
  <si>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</si>
  <si>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</si>
  <si>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</si>
  <si>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</si>
  <si>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</si>
  <si>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</si>
  <si>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</si>
  <si>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</si>
  <si>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</si>
  <si>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</si>
  <si>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</si>
  <si>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</si>
  <si>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</si>
  <si>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</si>
  <si>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</si>
  <si>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</si>
  <si>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</si>
  <si>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</si>
  <si>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</si>
  <si>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</si>
  <si>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</si>
  <si>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</si>
  <si>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</si>
  <si>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</si>
  <si>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</si>
  <si>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</si>
  <si>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</si>
  <si>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</si>
  <si>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</si>
  <si>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</si>
  <si>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</si>
  <si>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</si>
  <si>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</si>
  <si>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</si>
  <si>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</si>
  <si>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</si>
  <si>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</si>
  <si>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</si>
  <si>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</si>
  <si>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</si>
  <si>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</si>
  <si>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</si>
  <si>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</si>
  <si>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</si>
  <si>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</si>
  <si>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</si>
  <si>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</si>
  <si>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</si>
  <si>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</si>
  <si>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</si>
  <si>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</si>
  <si>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</si>
  <si>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</si>
  <si>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</si>
  <si>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</si>
  <si>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</si>
  <si>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</si>
  <si>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</si>
  <si>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</si>
  <si>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</si>
  <si>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</si>
  <si>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</si>
  <si>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</si>
  <si>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</si>
  <si>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</si>
  <si>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</si>
  <si>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</si>
  <si>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</si>
  <si>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</si>
  <si>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</si>
  <si>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</si>
  <si>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</si>
  <si>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</si>
  <si>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</si>
  <si>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</si>
  <si>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</si>
  <si>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</si>
  <si>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</si>
  <si>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</si>
  <si>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</si>
  <si>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</si>
  <si>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</si>
  <si>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</si>
  <si>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</si>
  <si>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</si>
  <si>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</si>
  <si>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</si>
  <si>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</si>
  <si>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</si>
  <si>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</si>
  <si>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</si>
  <si>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</si>
  <si>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</si>
  <si>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</si>
  <si>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</si>
  <si>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</si>
  <si>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</si>
  <si>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</si>
  <si>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</si>
  <si>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</si>
  <si>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</si>
  <si>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</si>
  <si>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</si>
  <si>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</si>
  <si>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</si>
  <si>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</si>
  <si>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</si>
  <si>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</si>
  <si>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</si>
  <si>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</si>
  <si>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</si>
  <si>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</si>
  <si>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</si>
  <si>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</si>
  <si>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</si>
  <si>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</si>
  <si>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</si>
  <si>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</si>
  <si>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</si>
  <si>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</si>
  <si>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</si>
  <si>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</si>
  <si>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</si>
  <si>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</si>
  <si>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</si>
  <si>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</si>
  <si>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</si>
  <si>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</si>
  <si>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</si>
  <si>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</si>
  <si>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</si>
  <si>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</si>
  <si>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</si>
  <si>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</si>
  <si>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</si>
  <si>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</si>
  <si>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</si>
  <si>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</si>
  <si>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</si>
  <si>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</si>
  <si>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</si>
  <si>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</si>
  <si>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</si>
  <si>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</si>
  <si>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</si>
  <si>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</si>
  <si>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</si>
  <si>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</si>
  <si>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</si>
  <si>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</si>
  <si>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</si>
  <si>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</si>
  <si>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</si>
  <si>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</si>
  <si>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</si>
  <si>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</si>
  <si>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</si>
  <si>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</si>
  <si>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</si>
  <si>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</si>
  <si>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</si>
  <si>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</si>
  <si>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</si>
  <si>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</si>
  <si>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</si>
  <si>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</si>
  <si>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</si>
  <si>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</si>
  <si>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</si>
  <si>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</si>
  <si>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</si>
  <si>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</si>
  <si>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</si>
  <si>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</si>
  <si>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</si>
  <si>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</si>
  <si>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</si>
  <si>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</si>
  <si>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</si>
  <si>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</si>
  <si>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</si>
  <si>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</si>
  <si>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</si>
  <si>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</si>
  <si>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</si>
  <si>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</si>
  <si>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</si>
  <si>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</si>
  <si>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</si>
  <si>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</si>
  <si>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</si>
  <si>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</si>
  <si>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</si>
  <si>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</si>
  <si>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</si>
  <si>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</si>
  <si>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</si>
  <si>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</si>
  <si>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</si>
  <si>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</si>
  <si>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</si>
  <si>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</si>
  <si>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</si>
  <si>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</si>
  <si>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</si>
  <si>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</si>
  <si>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</si>
  <si>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</si>
  <si>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</si>
  <si>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</si>
  <si>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</si>
  <si>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</si>
  <si>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</si>
  <si>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</si>
  <si>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</si>
  <si>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</si>
  <si>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</si>
  <si>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</si>
  <si>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</si>
  <si>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</si>
  <si>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</si>
  <si>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</si>
  <si>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</si>
  <si>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</si>
  <si>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</si>
  <si>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</si>
  <si>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</si>
  <si>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</si>
  <si>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</si>
  <si>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</si>
  <si>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</si>
  <si>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</si>
  <si>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</si>
  <si>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</si>
  <si>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</si>
  <si>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</si>
  <si>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</si>
  <si>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</si>
  <si>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</si>
  <si>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</si>
  <si>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</si>
  <si>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</si>
  <si>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</si>
  <si>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</si>
  <si>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</si>
  <si>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</si>
  <si>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</si>
  <si>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</si>
  <si>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</si>
  <si>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</si>
  <si>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</si>
  <si>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</si>
  <si>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</si>
  <si>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</si>
  <si>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</si>
  <si>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</si>
  <si>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</si>
  <si>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</si>
  <si>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</si>
  <si>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</si>
  <si>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</si>
  <si>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</si>
  <si>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</si>
  <si>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</si>
  <si>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</si>
  <si>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</si>
  <si>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</si>
  <si>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</si>
  <si>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</si>
  <si>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</si>
  <si>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</si>
  <si>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</si>
  <si>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</si>
  <si>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</si>
  <si>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</si>
  <si>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</si>
  <si>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</si>
  <si>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</si>
  <si>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</si>
  <si>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</si>
  <si>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</si>
  <si>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</si>
  <si>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</si>
  <si>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</si>
  <si>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</si>
  <si>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</si>
  <si>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</si>
  <si>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</si>
  <si>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</si>
  <si>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</si>
  <si>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</si>
  <si>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</si>
  <si>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</si>
  <si>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</si>
  <si>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</si>
  <si>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</si>
  <si>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</si>
  <si>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</si>
  <si>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</si>
  <si>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</si>
  <si>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</si>
  <si>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</si>
  <si>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</si>
  <si>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</si>
  <si>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</si>
  <si>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</si>
  <si>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</si>
  <si>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</si>
  <si>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</si>
  <si>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</si>
  <si>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</si>
  <si>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</si>
  <si>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</si>
  <si>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</si>
  <si>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</si>
  <si>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</si>
  <si>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</si>
  <si>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</si>
  <si>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</si>
  <si>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</si>
  <si>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</si>
  <si>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</si>
  <si>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</si>
  <si>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</si>
  <si>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</si>
  <si>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</si>
  <si>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</si>
  <si>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</si>
  <si>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</si>
  <si>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</si>
  <si>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</si>
  <si>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</si>
  <si>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</si>
  <si>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</si>
  <si>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</si>
  <si>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</si>
  <si>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</si>
  <si>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</si>
  <si>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</si>
  <si>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</si>
  <si>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</si>
  <si>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</si>
  <si>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</si>
  <si>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</si>
  <si>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</si>
  <si>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</si>
  <si>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</si>
  <si>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</si>
  <si>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</si>
  <si>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</si>
  <si>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</si>
  <si>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</si>
  <si>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</si>
  <si>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</si>
  <si>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</si>
  <si>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</si>
  <si>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</si>
  <si>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</si>
  <si>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</si>
  <si>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</si>
  <si>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</si>
  <si>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</si>
  <si>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</si>
  <si>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</si>
  <si>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</si>
  <si>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</si>
  <si>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</si>
  <si>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</si>
  <si>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</si>
  <si>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</si>
  <si>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</si>
  <si>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</si>
  <si>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</si>
  <si>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</si>
  <si>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</si>
  <si>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</si>
  <si>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</si>
  <si>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</si>
  <si>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</si>
  <si>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</si>
  <si>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</si>
  <si>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</si>
  <si>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</si>
  <si>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</si>
  <si>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</si>
  <si>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</si>
  <si>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</si>
  <si>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</si>
  <si>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</si>
  <si>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</si>
  <si>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</si>
  <si>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</si>
  <si>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</si>
  <si>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</si>
  <si>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</si>
  <si>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</si>
  <si>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</si>
  <si>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</si>
  <si>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</si>
  <si>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</si>
  <si>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</si>
  <si>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</si>
  <si>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</si>
  <si>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</si>
  <si>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</si>
  <si>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</si>
  <si>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</si>
  <si>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</si>
  <si>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</si>
  <si>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</si>
  <si>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</si>
  <si>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</si>
  <si>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</si>
  <si>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</si>
  <si>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</si>
  <si>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</si>
  <si>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</si>
  <si>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</si>
  <si>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</si>
  <si>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</si>
  <si>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</si>
  <si>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</si>
  <si>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</si>
  <si>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</si>
  <si>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</si>
  <si>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</si>
  <si>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</si>
  <si>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</si>
  <si>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</si>
  <si>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</si>
  <si>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</si>
  <si>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</si>
  <si>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</si>
  <si>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</si>
  <si>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</si>
  <si>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</si>
  <si>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</si>
  <si>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</si>
  <si>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</si>
  <si>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</si>
  <si>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</si>
  <si>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</si>
  <si>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</si>
  <si>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</si>
  <si>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</si>
  <si>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</si>
  <si>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</si>
  <si>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</si>
  <si>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</si>
  <si>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</si>
  <si>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</si>
  <si>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</si>
  <si>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</si>
  <si>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</si>
  <si>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</si>
  <si>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</si>
  <si>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</si>
  <si>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</si>
  <si>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</si>
  <si>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</si>
  <si>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</si>
  <si>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</si>
  <si>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</si>
  <si>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</si>
  <si>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</si>
  <si>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</si>
  <si>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</si>
  <si>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</si>
  <si>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</si>
  <si>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</si>
  <si>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</si>
  <si>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</si>
  <si>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</si>
  <si>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</si>
  <si>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</si>
  <si>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</si>
  <si>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</si>
  <si>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</si>
  <si>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</si>
  <si>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</si>
  <si>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</si>
  <si>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</si>
  <si>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</si>
  <si>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</si>
  <si>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</si>
  <si>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</si>
  <si>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</si>
  <si>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</si>
  <si>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</si>
  <si>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</si>
  <si>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</si>
  <si>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</si>
  <si>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</si>
  <si>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</si>
  <si>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</si>
  <si>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</si>
  <si>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</si>
  <si>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</si>
  <si>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</si>
  <si>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</si>
  <si>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</si>
  <si>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</si>
  <si>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</si>
  <si>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</si>
  <si>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</si>
  <si>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</si>
  <si>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</si>
  <si>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</si>
  <si>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</si>
  <si>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</si>
  <si>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</si>
  <si>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</si>
  <si>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</si>
  <si>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</si>
  <si>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</si>
  <si>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</si>
  <si>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</si>
  <si>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</si>
  <si>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</si>
  <si>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</si>
  <si>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</si>
  <si>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</si>
  <si>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</si>
  <si>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</si>
  <si>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</si>
  <si>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</si>
  <si>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</si>
  <si>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</si>
  <si>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</si>
  <si>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</si>
  <si>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</si>
  <si>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</si>
  <si>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</si>
  <si>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</si>
  <si>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</si>
  <si>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</si>
  <si>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</si>
  <si>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</si>
  <si>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</si>
  <si>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</si>
  <si>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</si>
  <si>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</si>
  <si>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</si>
  <si>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</si>
  <si>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</si>
  <si>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</si>
  <si>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</si>
  <si>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</si>
  <si>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</si>
  <si>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</si>
  <si>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</si>
  <si>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</si>
  <si>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</si>
  <si>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</si>
  <si>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</si>
  <si>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</si>
  <si>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</si>
  <si>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</si>
  <si>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</si>
  <si>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</si>
  <si>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</si>
  <si>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</si>
  <si>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</si>
  <si>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</si>
  <si>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</si>
  <si>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</si>
  <si>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</si>
  <si>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</si>
  <si>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</si>
  <si>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</si>
  <si>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</si>
  <si>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</si>
  <si>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</si>
  <si>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</si>
  <si>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</si>
  <si>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</si>
  <si>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</si>
  <si>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</si>
  <si>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</si>
  <si>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</si>
  <si>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</si>
  <si>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</si>
  <si>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</si>
  <si>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</si>
  <si>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</si>
  <si>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</si>
  <si>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</si>
  <si>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</si>
  <si>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</si>
  <si>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</si>
  <si>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</si>
  <si>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</si>
  <si>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</si>
  <si>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</si>
  <si>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</si>
  <si>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</si>
  <si>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</si>
  <si>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</si>
  <si>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</si>
  <si>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</si>
  <si>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</si>
  <si>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</si>
  <si>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</si>
  <si>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</si>
  <si>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</si>
  <si>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</si>
  <si>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</si>
  <si>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</si>
  <si>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</si>
  <si>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</si>
  <si>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</si>
  <si>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</si>
  <si>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</si>
  <si>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</si>
  <si>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</si>
  <si>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</si>
  <si>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</si>
  <si>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</si>
  <si>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</si>
  <si>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</si>
  <si>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</si>
  <si>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</si>
  <si>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</si>
  <si>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</si>
  <si>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</si>
  <si>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</si>
  <si>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</si>
  <si>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</si>
  <si>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</si>
  <si>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</si>
  <si>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</si>
  <si>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</si>
  <si>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</si>
  <si>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</si>
  <si>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</si>
  <si>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</si>
  <si>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</si>
  <si>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</si>
  <si>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</si>
  <si>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</si>
  <si>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</si>
  <si>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</si>
  <si>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</si>
  <si>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</si>
  <si>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</si>
  <si>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</si>
  <si>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</si>
  <si>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</si>
  <si>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</si>
  <si>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</si>
  <si>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</si>
  <si>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</si>
  <si>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</si>
  <si>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</si>
  <si>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</si>
  <si>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</si>
  <si>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</si>
  <si>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</si>
  <si>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</si>
  <si>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</si>
  <si>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</si>
  <si>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</si>
  <si>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</si>
  <si>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</si>
  <si>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</si>
  <si>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</si>
  <si>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</si>
  <si>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</si>
  <si>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</si>
  <si>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</si>
  <si>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</si>
  <si>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</si>
  <si>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</si>
  <si>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</si>
  <si>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</si>
  <si>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</si>
  <si>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</si>
  <si>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</si>
  <si>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</si>
  <si>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</si>
  <si>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</si>
  <si>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</si>
  <si>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</si>
  <si>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</si>
  <si>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</si>
  <si>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</si>
  <si>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</si>
  <si>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</si>
  <si>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</si>
  <si>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</si>
  <si>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</si>
  <si>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</si>
  <si>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</si>
  <si>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</si>
  <si>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</si>
  <si>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</si>
  <si>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</si>
  <si>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</si>
  <si>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</si>
  <si>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</si>
  <si>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</si>
  <si>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</si>
  <si>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</si>
  <si>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</si>
  <si>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</si>
  <si>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</si>
  <si>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</si>
  <si>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</si>
  <si>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</si>
  <si>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</si>
  <si>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</si>
  <si>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</si>
  <si>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</si>
  <si>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</si>
  <si>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</si>
  <si>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</si>
  <si>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</si>
  <si>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</si>
  <si>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</si>
  <si>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</si>
  <si>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</si>
  <si>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</si>
  <si>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</si>
  <si>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</si>
  <si>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</si>
  <si>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</si>
  <si>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</si>
  <si>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</si>
  <si>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</si>
  <si>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</si>
  <si>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</si>
  <si>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</si>
  <si>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</si>
  <si>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</si>
  <si>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</si>
  <si>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</si>
  <si>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</si>
  <si>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</si>
  <si>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</si>
  <si>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</si>
  <si>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</si>
  <si>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</si>
  <si>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</si>
  <si>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</si>
  <si>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</si>
  <si>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</si>
  <si>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</si>
  <si>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</si>
  <si>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</si>
  <si>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</si>
  <si>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</si>
  <si>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</si>
  <si>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</si>
  <si>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</si>
  <si>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</si>
  <si>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</si>
  <si>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</si>
  <si>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</si>
  <si>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</si>
  <si>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</si>
  <si>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</si>
  <si>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</si>
  <si>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</si>
  <si>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</si>
  <si>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</si>
  <si>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</si>
  <si>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</si>
  <si>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</si>
  <si>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</si>
  <si>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</si>
  <si>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</si>
  <si>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</si>
  <si>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</si>
  <si>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</si>
  <si>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</si>
  <si>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</si>
  <si>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</si>
  <si>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</si>
  <si>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</si>
  <si>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</si>
  <si>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</si>
  <si>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</si>
  <si>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</si>
  <si>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</si>
  <si>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</si>
  <si>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</si>
  <si>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</si>
  <si>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</si>
  <si>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</si>
  <si>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</si>
  <si>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</si>
  <si>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</si>
  <si>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</si>
  <si>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</si>
  <si>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</si>
  <si>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</si>
  <si>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</si>
  <si>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</si>
  <si>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</si>
  <si>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</si>
  <si>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</si>
  <si>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</si>
  <si>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</si>
  <si>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</si>
  <si>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</si>
  <si>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</si>
  <si>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</si>
  <si>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</si>
  <si>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</si>
  <si>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</si>
  <si>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</si>
  <si>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</si>
  <si>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</si>
  <si>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</si>
  <si>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</si>
  <si>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</si>
  <si>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</si>
  <si>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</si>
  <si>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</si>
  <si>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</si>
  <si>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</si>
  <si>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</si>
  <si>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</si>
  <si>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</si>
  <si>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</si>
  <si>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</si>
  <si>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</si>
  <si>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</si>
  <si>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</si>
  <si>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</si>
  <si>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</si>
  <si>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</si>
  <si>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</si>
  <si>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</si>
  <si>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</si>
  <si>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</si>
  <si>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</si>
  <si>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</si>
  <si>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</si>
  <si>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</si>
  <si>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</si>
  <si>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</si>
  <si>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</si>
  <si>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</si>
  <si>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</si>
  <si>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</si>
  <si>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</si>
  <si>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</si>
  <si>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</si>
  <si>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</si>
  <si>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</si>
  <si>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</si>
  <si>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</si>
  <si>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</si>
  <si>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</si>
  <si>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</si>
  <si>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</si>
  <si>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</si>
  <si>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</si>
  <si>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</si>
  <si>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</si>
  <si>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</si>
  <si>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</si>
  <si>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</si>
  <si>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</si>
  <si>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</si>
  <si>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</si>
  <si>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</si>
  <si>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</si>
  <si>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</si>
  <si>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</si>
  <si>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</si>
  <si>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</si>
  <si>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</si>
  <si>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</si>
  <si>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</si>
  <si>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</si>
  <si>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</si>
  <si>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</si>
  <si>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</si>
  <si>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</si>
  <si>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</si>
  <si>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</si>
  <si>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</si>
  <si>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</si>
  <si>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</si>
  <si>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</si>
  <si>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</si>
  <si>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</si>
  <si>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</si>
  <si>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</si>
  <si>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</si>
  <si>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</si>
  <si>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</si>
  <si>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</si>
  <si>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</si>
  <si>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</si>
  <si>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</si>
  <si>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</si>
  <si>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</si>
  <si>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</si>
  <si>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</si>
  <si>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</si>
  <si>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</si>
  <si>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</si>
  <si>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</si>
  <si>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</si>
  <si>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</si>
  <si>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</si>
  <si>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</si>
  <si>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</si>
  <si>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</si>
  <si>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</si>
  <si>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</si>
  <si>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</si>
  <si>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</si>
  <si>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</si>
  <si>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</si>
  <si>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</si>
  <si>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</si>
  <si>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</si>
  <si>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</si>
  <si>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</si>
  <si>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</si>
  <si>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</si>
  <si>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</si>
  <si>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</si>
  <si>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</si>
  <si>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</si>
  <si>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</si>
  <si>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</si>
  <si>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</si>
  <si>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</si>
  <si>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</si>
  <si>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</si>
  <si>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</si>
  <si>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</si>
  <si>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</si>
  <si>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</si>
  <si>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</si>
  <si>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</si>
  <si>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</si>
  <si>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</si>
  <si>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</si>
  <si>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</si>
  <si>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</si>
  <si>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</si>
  <si>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</si>
  <si>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</si>
  <si>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</si>
  <si>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</si>
  <si>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</si>
  <si>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</si>
  <si>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</si>
  <si>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</si>
  <si>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</si>
  <si>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</si>
  <si>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</si>
  <si>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</si>
  <si>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</si>
  <si>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</si>
  <si>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</si>
  <si>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</si>
  <si>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</si>
  <si>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</si>
  <si>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</si>
  <si>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</si>
  <si>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</si>
  <si>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</si>
  <si>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</si>
  <si>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</si>
  <si>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</si>
  <si>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</si>
  <si>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</si>
  <si>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</si>
  <si>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</si>
  <si>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</si>
  <si>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</si>
  <si>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</si>
  <si>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</si>
  <si>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</si>
  <si>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</si>
  <si>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</si>
  <si>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</si>
  <si>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</si>
  <si>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</si>
  <si>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</si>
  <si>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</si>
  <si>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</si>
  <si>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</si>
  <si>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</si>
  <si>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</si>
  <si>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</si>
  <si>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</si>
  <si>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</si>
  <si>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</si>
  <si>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</si>
  <si>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</si>
  <si>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</si>
  <si>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</si>
  <si>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</si>
  <si>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</si>
  <si>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</si>
  <si>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</si>
  <si>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</si>
  <si>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</si>
  <si>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</si>
  <si>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</si>
  <si>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</si>
  <si>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</si>
  <si>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</si>
  <si>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</si>
  <si>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</si>
  <si>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</si>
  <si>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</si>
  <si>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</si>
  <si>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</si>
  <si>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</si>
  <si>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</si>
  <si>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</si>
  <si>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</si>
  <si>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</si>
  <si>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</si>
  <si>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</si>
  <si>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</si>
  <si>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</si>
  <si>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</si>
  <si>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</si>
  <si>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</si>
  <si>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</si>
  <si>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</si>
  <si>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</si>
  <si>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</si>
  <si>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</si>
  <si>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</si>
  <si>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</si>
  <si>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</si>
  <si>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</si>
  <si>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</si>
  <si>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</si>
  <si>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</si>
  <si>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</si>
  <si>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</si>
  <si>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</si>
  <si>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</si>
  <si>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</si>
  <si>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</si>
  <si>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</si>
  <si>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</si>
  <si>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</si>
  <si>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</si>
  <si>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</si>
  <si>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</si>
  <si>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</si>
  <si>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</si>
  <si>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</si>
  <si>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</si>
  <si>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</si>
  <si>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</si>
  <si>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</si>
  <si>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</si>
  <si>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</si>
  <si>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</si>
  <si>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</si>
  <si>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</si>
  <si>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</si>
  <si>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</si>
  <si>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</si>
  <si>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</si>
  <si>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</si>
  <si>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</si>
  <si>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</si>
  <si>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</si>
  <si>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</si>
  <si>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</si>
  <si>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</si>
  <si>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</si>
  <si>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</si>
  <si>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</si>
  <si>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</si>
  <si>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</si>
  <si>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</si>
  <si>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</si>
  <si>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</si>
  <si>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</si>
  <si>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</si>
  <si>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</si>
  <si>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</si>
  <si>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</si>
  <si>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</si>
  <si>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</si>
  <si>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</si>
  <si>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</si>
  <si>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</si>
  <si>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</si>
  <si>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</si>
  <si>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</si>
  <si>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</si>
  <si>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</si>
  <si>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</si>
  <si>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</si>
  <si>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</si>
  <si>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</si>
  <si>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</si>
  <si>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</si>
  <si>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</si>
  <si>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</si>
  <si>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</si>
  <si>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</si>
  <si>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</si>
  <si>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</si>
  <si>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</si>
  <si>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</si>
  <si>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</si>
  <si>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</si>
  <si>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</si>
  <si>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</si>
  <si>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</si>
  <si>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</si>
  <si>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</si>
  <si>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</si>
  <si>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</si>
  <si>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</si>
  <si>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</si>
  <si>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</si>
  <si>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</si>
  <si>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</si>
  <si>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</si>
  <si>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</si>
  <si>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</si>
  <si>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</si>
  <si>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</si>
  <si>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</si>
  <si>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</si>
  <si>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</si>
  <si>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</si>
  <si>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</si>
  <si>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</si>
  <si>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</si>
  <si>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</si>
  <si>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</si>
  <si>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</si>
  <si>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</si>
  <si>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</si>
  <si>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</si>
  <si>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</si>
  <si>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</si>
  <si>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</si>
  <si>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</si>
  <si>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</si>
  <si>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</si>
  <si>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</si>
  <si>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</si>
  <si>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</si>
  <si>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</si>
  <si>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</si>
  <si>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</si>
  <si>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</si>
  <si>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</si>
  <si>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</si>
  <si>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</si>
  <si>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</si>
  <si>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</si>
  <si>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</si>
  <si>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</si>
  <si>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</si>
  <si>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</si>
  <si>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</si>
  <si>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</si>
  <si>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</si>
  <si>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</si>
  <si>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</si>
  <si>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</si>
  <si>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</si>
  <si>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</si>
  <si>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</si>
  <si>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</si>
  <si>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</si>
  <si>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</si>
  <si>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</si>
  <si>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</si>
  <si>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</si>
  <si>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</si>
  <si>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</si>
  <si>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</si>
  <si>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</si>
  <si>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</si>
  <si>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</si>
  <si>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</si>
  <si>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</si>
  <si>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</si>
  <si>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</si>
  <si>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</si>
  <si>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</si>
  <si>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</si>
  <si>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</si>
  <si>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</si>
  <si>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</si>
  <si>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</si>
  <si>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</si>
  <si>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</si>
  <si>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</si>
  <si>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</si>
  <si>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</si>
  <si>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</si>
  <si>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</si>
  <si>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</si>
  <si>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</si>
  <si>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</si>
  <si>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</si>
  <si>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</si>
  <si>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</si>
  <si>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</si>
  <si>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</si>
  <si>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</si>
  <si>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</si>
  <si>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</si>
  <si>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</si>
  <si>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</si>
  <si>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</si>
  <si>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</si>
  <si>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</si>
  <si>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</si>
  <si>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</si>
  <si>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</si>
  <si>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</si>
  <si>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</si>
  <si>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</si>
  <si>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</si>
  <si>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</si>
  <si>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</si>
  <si>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</si>
  <si>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</si>
  <si>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</si>
  <si>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</si>
  <si>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</si>
  <si>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</si>
  <si>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</si>
  <si>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</si>
  <si>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</si>
  <si>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</si>
  <si>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</si>
  <si>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</si>
  <si>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</si>
  <si>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</si>
  <si>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</si>
  <si>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</si>
  <si>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</si>
  <si>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</si>
  <si>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</si>
  <si>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</si>
  <si>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</si>
  <si>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</si>
  <si>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</si>
  <si>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</si>
  <si>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</si>
  <si>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</si>
  <si>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</si>
  <si>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</si>
  <si>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</si>
  <si>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</si>
  <si>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</si>
  <si>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</si>
  <si>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</si>
  <si>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</si>
  <si>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</si>
  <si>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</si>
  <si>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</si>
  <si>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</si>
  <si>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</si>
  <si>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</si>
  <si>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</si>
  <si>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</si>
  <si>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</si>
  <si>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</si>
  <si>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</si>
  <si>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</si>
  <si>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</si>
  <si>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</si>
  <si>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</si>
  <si>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</si>
  <si>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</si>
  <si>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</si>
  <si>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</si>
  <si>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</si>
  <si>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</si>
  <si>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</si>
  <si>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</si>
  <si>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</si>
  <si>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</si>
  <si>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</si>
  <si>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</si>
  <si>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</si>
  <si>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</si>
  <si>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</si>
  <si>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</si>
  <si>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</si>
  <si>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</si>
  <si>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</si>
  <si>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</si>
  <si>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</si>
  <si>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</si>
  <si>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</si>
  <si>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</si>
  <si>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</si>
  <si>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</si>
  <si>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</si>
  <si>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</si>
  <si>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</si>
  <si>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</si>
  <si>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</si>
  <si>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</si>
  <si>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</si>
  <si>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</si>
  <si>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</si>
  <si>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</si>
  <si>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</si>
  <si>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</si>
  <si>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</si>
  <si>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</si>
  <si>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</si>
  <si>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</si>
  <si>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</si>
  <si>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</si>
  <si>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</si>
  <si>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</si>
  <si>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</si>
  <si>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</si>
  <si>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</si>
  <si>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</si>
  <si>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</si>
  <si>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</si>
  <si>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</si>
  <si>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</si>
  <si>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</si>
  <si>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</si>
  <si>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</si>
  <si>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</si>
  <si>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</si>
  <si>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</si>
  <si>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</si>
  <si>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</si>
  <si>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</si>
  <si>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</si>
  <si>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</si>
  <si>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</si>
  <si>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</si>
  <si>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</si>
  <si>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</si>
  <si>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</si>
  <si>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</si>
  <si>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</si>
  <si>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</si>
  <si>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</si>
  <si>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</si>
  <si>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</si>
  <si>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</si>
  <si>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</si>
  <si>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</si>
  <si>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</si>
  <si>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</si>
  <si>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</si>
  <si>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</si>
  <si>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</si>
  <si>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</si>
  <si>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</si>
  <si>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</si>
  <si>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</si>
  <si>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</si>
  <si>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</si>
  <si>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</si>
  <si>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</si>
  <si>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</si>
  <si>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</si>
  <si>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</si>
  <si>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</si>
  <si>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</si>
  <si>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</si>
  <si>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</si>
  <si>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</si>
  <si>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</si>
  <si>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</si>
  <si>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</si>
  <si>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</si>
  <si>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</si>
  <si>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</si>
  <si>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</si>
  <si>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</si>
  <si>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</si>
  <si>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</si>
  <si>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</si>
  <si>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</si>
  <si>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</si>
  <si>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</si>
  <si>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</si>
  <si>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</si>
  <si>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</si>
  <si>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</si>
  <si>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</si>
  <si>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</si>
  <si>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</si>
  <si>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</si>
  <si>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</si>
  <si>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</si>
  <si>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</si>
  <si>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</si>
  <si>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</si>
  <si>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</si>
  <si>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</si>
  <si>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</si>
  <si>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</si>
  <si>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</si>
  <si>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</si>
  <si>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</si>
  <si>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</si>
  <si>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</si>
  <si>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</si>
  <si>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</si>
  <si>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</si>
  <si>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</si>
  <si>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</si>
  <si>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</si>
  <si>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</si>
  <si>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</si>
  <si>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</si>
  <si>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</si>
  <si>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</si>
  <si>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</si>
  <si>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</si>
  <si>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</si>
  <si>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</si>
  <si>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</si>
  <si>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</si>
  <si>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</si>
  <si>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</si>
  <si>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</si>
  <si>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</si>
  <si>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</si>
  <si>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</si>
  <si>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</si>
  <si>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</si>
  <si>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</si>
  <si>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</si>
  <si>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</si>
  <si>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</si>
  <si>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</si>
  <si>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</si>
  <si>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</si>
  <si>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</si>
  <si>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</si>
  <si>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</si>
  <si>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</si>
  <si>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</si>
  <si>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</si>
  <si>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</si>
  <si>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</si>
  <si>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</si>
  <si>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</si>
  <si>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</si>
  <si>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</si>
  <si>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</si>
  <si>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</si>
  <si>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</si>
  <si>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</si>
  <si>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</si>
  <si>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</si>
  <si>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</si>
  <si>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</si>
  <si>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</si>
  <si>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</si>
  <si>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</si>
  <si>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</si>
  <si>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</si>
  <si>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</si>
  <si>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</si>
  <si>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</si>
  <si>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</si>
  <si>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</si>
  <si>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</si>
  <si>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</si>
  <si>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</si>
  <si>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</si>
  <si>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</si>
  <si>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</si>
  <si>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</si>
  <si>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</si>
  <si>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</si>
  <si>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</si>
  <si>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</si>
  <si>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</si>
  <si>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</si>
  <si>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</si>
  <si>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</si>
  <si>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</si>
  <si>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</si>
  <si>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</si>
  <si>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</si>
  <si>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</si>
  <si>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</si>
  <si>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</si>
  <si>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</si>
  <si>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</si>
  <si>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</si>
  <si>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</si>
  <si>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</si>
  <si>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</si>
  <si>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</si>
  <si>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</si>
  <si>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</si>
  <si>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</si>
  <si>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</si>
  <si>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</si>
  <si>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</si>
  <si>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</si>
  <si>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</si>
  <si>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</si>
  <si>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</si>
  <si>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</si>
  <si>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</si>
  <si>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</si>
  <si>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</si>
  <si>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</si>
  <si>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</si>
  <si>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</si>
  <si>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</si>
  <si>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</si>
  <si>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</si>
  <si>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</si>
  <si>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</si>
  <si>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</si>
  <si>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</si>
  <si>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</si>
  <si>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</si>
  <si>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</si>
  <si>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</si>
  <si>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</si>
  <si>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</si>
  <si>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</si>
  <si>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</si>
  <si>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</si>
  <si>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</si>
  <si>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</si>
  <si>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</si>
  <si>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</si>
  <si>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</si>
  <si>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</si>
  <si>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</si>
  <si>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</si>
  <si>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</si>
  <si>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</si>
  <si>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</si>
  <si>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</si>
  <si>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</si>
  <si>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</si>
  <si>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</si>
  <si>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</si>
  <si>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</si>
  <si>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</si>
  <si>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</si>
  <si>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</si>
  <si>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</si>
  <si>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</si>
  <si>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</si>
  <si>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</si>
  <si>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</si>
  <si>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</si>
  <si>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</si>
  <si>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</si>
  <si>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</si>
  <si>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</si>
  <si>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</si>
  <si>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</si>
  <si>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</si>
  <si>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</si>
  <si>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</si>
  <si>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</si>
  <si>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</si>
  <si>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</si>
  <si>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</si>
  <si>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</si>
  <si>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</si>
  <si>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</si>
  <si>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</si>
  <si>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</si>
  <si>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</si>
  <si>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</si>
  <si>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</si>
  <si>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</si>
  <si>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</si>
  <si>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</si>
  <si>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</si>
  <si>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</si>
  <si>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</si>
  <si>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</si>
  <si>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</si>
  <si>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</si>
  <si>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</si>
  <si>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</si>
  <si>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</si>
  <si>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</si>
  <si>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</si>
  <si>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</si>
  <si>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</si>
  <si>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</si>
  <si>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</si>
  <si>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</si>
  <si>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</si>
  <si>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</si>
  <si>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</si>
  <si>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</si>
  <si>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</si>
  <si>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</si>
  <si>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</si>
  <si>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</si>
  <si>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</si>
  <si>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</si>
  <si>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</si>
  <si>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</si>
  <si>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</si>
  <si>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</si>
  <si>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</si>
  <si>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</si>
  <si>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</si>
  <si>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</si>
  <si>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</si>
  <si>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</si>
  <si>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</si>
  <si>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</si>
  <si>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</si>
  <si>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</si>
  <si>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</si>
  <si>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</si>
  <si>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</si>
  <si>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</si>
  <si>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</si>
  <si>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</si>
  <si>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</si>
  <si>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</si>
  <si>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</si>
  <si>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</si>
  <si>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</si>
  <si>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</si>
  <si>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</si>
  <si>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</si>
  <si>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</si>
  <si>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</si>
  <si>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</si>
  <si>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</si>
  <si>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</si>
  <si>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</si>
  <si>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</si>
  <si>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</si>
  <si>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</si>
  <si>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</si>
  <si>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</si>
  <si>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</si>
  <si>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</si>
  <si>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</si>
  <si>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</si>
  <si>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</si>
  <si>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</si>
  <si>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</si>
  <si>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</si>
  <si>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</si>
  <si>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</si>
  <si>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</si>
  <si>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</si>
  <si>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</si>
  <si>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</si>
  <si>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</si>
  <si>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</si>
  <si>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</si>
  <si>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</si>
  <si>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</si>
  <si>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</si>
  <si>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</si>
  <si>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</si>
  <si>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</si>
  <si>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</si>
  <si>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</si>
  <si>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</si>
  <si>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</si>
  <si>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</si>
  <si>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</si>
  <si>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</si>
  <si>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</si>
  <si>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</si>
  <si>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</si>
  <si>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</si>
  <si>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</si>
  <si>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</si>
  <si>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</si>
  <si>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</si>
  <si>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</si>
  <si>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</si>
  <si>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</si>
  <si>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</si>
  <si>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</si>
  <si>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</si>
  <si>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</si>
  <si>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</si>
  <si>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</si>
  <si>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</si>
  <si>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</si>
  <si>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</si>
  <si>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</si>
  <si>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</si>
  <si>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</si>
  <si>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</si>
  <si>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</si>
  <si>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</si>
  <si>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</si>
  <si>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</si>
  <si>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</si>
  <si>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</si>
  <si>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</si>
  <si>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</si>
  <si>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</si>
  <si>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</si>
  <si>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</si>
  <si>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</si>
  <si>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</si>
  <si>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</si>
  <si>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</si>
  <si>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</si>
  <si>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</si>
  <si>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</si>
  <si>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</si>
  <si>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</si>
  <si>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</si>
  <si>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</si>
  <si>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</si>
  <si>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</si>
  <si>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</si>
  <si>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</si>
  <si>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</si>
  <si>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</si>
  <si>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</si>
  <si>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</si>
  <si>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</si>
  <si>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</si>
  <si>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</si>
  <si>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</si>
  <si>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</si>
  <si>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</si>
  <si>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</si>
  <si>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</si>
  <si>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</si>
  <si>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</si>
  <si>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</si>
  <si>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</si>
  <si>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</si>
  <si>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</si>
  <si>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</si>
  <si>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</si>
  <si>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</si>
  <si>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</si>
  <si>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</si>
  <si>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</si>
  <si>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</si>
  <si>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</si>
  <si>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</si>
  <si>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</si>
  <si>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</si>
  <si>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</si>
  <si>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</si>
  <si>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</si>
  <si>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</si>
  <si>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</si>
  <si>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</si>
  <si>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</si>
  <si>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</si>
  <si>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</si>
  <si>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</si>
  <si>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</si>
  <si>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</si>
  <si>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</si>
  <si>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</si>
  <si>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</si>
  <si>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</si>
  <si>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</si>
  <si>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</si>
  <si>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</si>
  <si>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</si>
  <si>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</si>
  <si>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</si>
  <si>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</si>
  <si>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</si>
  <si>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</si>
  <si>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</si>
  <si>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</si>
  <si>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</si>
  <si>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</si>
  <si>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</si>
  <si>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</si>
  <si>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</si>
  <si>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</si>
  <si>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</si>
  <si>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</si>
  <si>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</si>
  <si>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</si>
  <si>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</si>
  <si>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</si>
  <si>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</si>
  <si>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</si>
  <si>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</si>
  <si>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</si>
  <si>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</si>
  <si>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</si>
  <si>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</si>
  <si>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</si>
  <si>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</si>
  <si>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</si>
  <si>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</si>
  <si>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</si>
  <si>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</si>
  <si>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</si>
  <si>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</si>
  <si>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</si>
  <si>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</si>
  <si>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</si>
  <si>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</si>
  <si>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</si>
  <si>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</si>
  <si>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</si>
  <si>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</si>
  <si>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</si>
  <si>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</si>
  <si>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</si>
  <si>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</si>
  <si>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</si>
  <si>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</si>
  <si>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</si>
  <si>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</si>
  <si>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</si>
  <si>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</si>
  <si>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</si>
  <si>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</si>
  <si>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</si>
  <si>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</si>
  <si>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</si>
  <si>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</si>
  <si>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</si>
  <si>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</si>
  <si>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</si>
  <si>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</si>
  <si>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</si>
  <si>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</si>
  <si>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</si>
  <si>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</si>
  <si>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</si>
  <si>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</si>
  <si>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</si>
  <si>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</si>
  <si>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</si>
  <si>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</si>
  <si>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</si>
  <si>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</si>
  <si>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</si>
  <si>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</si>
  <si>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</si>
  <si>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</si>
  <si>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</si>
  <si>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</si>
  <si>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</si>
  <si>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</si>
  <si>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</si>
  <si>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</si>
  <si>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</si>
  <si>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</si>
  <si>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</si>
  <si>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</si>
  <si>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</si>
  <si>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</si>
  <si>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</si>
  <si>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</si>
  <si>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</si>
  <si>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</si>
  <si>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</si>
  <si>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</si>
  <si>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</si>
  <si>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</si>
  <si>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</si>
  <si>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</si>
  <si>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</si>
  <si>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</si>
  <si>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</si>
  <si>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</si>
  <si>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</si>
  <si>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</si>
  <si>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</si>
  <si>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</si>
  <si>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</si>
  <si>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</si>
  <si>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</si>
  <si>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</si>
  <si>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</si>
  <si>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</si>
  <si>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</si>
  <si>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</si>
  <si>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</si>
  <si>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</si>
  <si>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</si>
  <si>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</si>
  <si>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</si>
  <si>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</si>
  <si>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</si>
  <si>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</si>
  <si>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</si>
  <si>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</si>
  <si>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</si>
  <si>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</si>
  <si>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</si>
  <si>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</si>
  <si>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</si>
  <si>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</si>
  <si>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</si>
  <si>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</si>
  <si>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</si>
  <si>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</si>
  <si>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</si>
  <si>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</si>
  <si>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</si>
  <si>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</si>
  <si>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</si>
  <si>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</si>
  <si>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</si>
  <si>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</si>
  <si>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</si>
  <si>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</si>
  <si>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</si>
  <si>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</si>
  <si>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</si>
  <si>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</si>
  <si>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</si>
  <si>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</si>
  <si>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</si>
  <si>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</si>
  <si>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</si>
  <si>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</si>
  <si>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</si>
  <si>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</si>
  <si>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</si>
  <si>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</si>
  <si>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</si>
  <si>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</si>
  <si>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</si>
  <si>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</si>
  <si>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</si>
  <si>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</si>
  <si>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</si>
  <si>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</si>
  <si>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</si>
  <si>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</si>
  <si>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</si>
  <si>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</si>
  <si>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</si>
  <si>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</si>
  <si>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</si>
  <si>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</si>
  <si>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</si>
  <si>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</si>
  <si>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</si>
  <si>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</si>
  <si>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</si>
  <si>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</si>
  <si>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</si>
  <si>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</si>
  <si>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</si>
  <si>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</si>
  <si>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</si>
  <si>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</si>
  <si>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</si>
  <si>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</si>
  <si>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</si>
  <si>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</si>
  <si>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</si>
  <si>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</si>
  <si>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</si>
  <si>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</si>
  <si>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</si>
  <si>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</si>
  <si>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</si>
  <si>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</si>
  <si>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</si>
  <si>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</si>
  <si>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</si>
  <si>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</si>
  <si>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</si>
  <si>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</si>
  <si>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</si>
  <si>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</si>
  <si>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</si>
  <si>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</si>
  <si>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</si>
  <si>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</si>
  <si>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</si>
  <si>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</si>
  <si>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</si>
  <si>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</si>
  <si>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</si>
  <si>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</si>
  <si>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</si>
  <si>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</si>
  <si>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</si>
  <si>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</si>
  <si>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</si>
  <si>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</si>
  <si>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</si>
  <si>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</si>
  <si>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</si>
  <si>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</si>
  <si>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</si>
  <si>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</si>
  <si>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</si>
  <si>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</si>
  <si>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</si>
  <si>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</si>
  <si>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</si>
  <si>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</si>
  <si>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</si>
  <si>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</si>
  <si>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</si>
  <si>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</si>
  <si>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</si>
  <si>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</si>
  <si>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</si>
  <si>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</si>
  <si>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</si>
  <si>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</si>
  <si>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</si>
  <si>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</si>
  <si>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</si>
  <si>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</si>
  <si>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</si>
  <si>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</si>
  <si>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</si>
  <si>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</si>
  <si>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</si>
  <si>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</si>
  <si>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</si>
  <si>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</si>
  <si>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</si>
  <si>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</si>
  <si>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</si>
  <si>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</si>
  <si>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</si>
  <si>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</si>
  <si>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</si>
  <si>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</si>
  <si>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</si>
  <si>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</si>
  <si>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</si>
  <si>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</si>
  <si>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</si>
  <si>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</si>
  <si>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</si>
  <si>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</si>
  <si>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</si>
  <si>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</si>
  <si>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</si>
  <si>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</si>
  <si>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</si>
  <si>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</si>
  <si>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</si>
  <si>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</si>
  <si>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</si>
  <si>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</si>
  <si>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</si>
  <si>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</si>
  <si>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</si>
  <si>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</si>
  <si>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</si>
  <si>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</si>
  <si>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</si>
  <si>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</si>
  <si>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</si>
  <si>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</si>
  <si>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</si>
  <si>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</si>
  <si>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</si>
  <si>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</si>
  <si>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</si>
  <si>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</si>
  <si>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</si>
  <si>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</si>
  <si>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</si>
  <si>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</si>
  <si>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</si>
  <si>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</si>
  <si>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</si>
  <si>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</si>
  <si>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</si>
  <si>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</si>
  <si>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</si>
  <si>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</si>
  <si>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</si>
  <si>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</si>
  <si>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</si>
  <si>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</si>
  <si>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</si>
  <si>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</si>
  <si>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</si>
  <si>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</si>
  <si>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</si>
  <si>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</si>
  <si>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</si>
  <si>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</si>
  <si>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</si>
  <si>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</si>
  <si>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</si>
  <si>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</si>
  <si>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</si>
  <si>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</si>
  <si>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</si>
  <si>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</si>
  <si>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</si>
  <si>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</si>
  <si>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</si>
  <si>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</si>
  <si>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</si>
  <si>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</si>
  <si>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</si>
  <si>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</si>
  <si>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</si>
  <si>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</si>
  <si>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</si>
  <si>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</si>
  <si>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</si>
  <si>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</si>
  <si>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</si>
  <si>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</si>
  <si>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</si>
  <si>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</si>
  <si>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</si>
  <si>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</si>
  <si>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</si>
  <si>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</si>
  <si>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</si>
  <si>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</si>
  <si>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</si>
  <si>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</si>
  <si>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</si>
  <si>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</si>
  <si>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</si>
  <si>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</si>
  <si>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</si>
  <si>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</si>
  <si>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</si>
  <si>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</si>
  <si>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</si>
  <si>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</si>
  <si>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</si>
  <si>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</si>
  <si>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</si>
  <si>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</si>
  <si>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</si>
  <si>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</si>
  <si>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</si>
  <si>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</si>
  <si>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</si>
  <si>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</si>
  <si>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</si>
  <si>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</si>
  <si>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</si>
  <si>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</si>
  <si>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</si>
  <si>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</si>
  <si>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</si>
  <si>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</si>
  <si>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</si>
  <si>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</si>
  <si>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</si>
  <si>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</si>
  <si>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</si>
  <si>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</si>
  <si>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</si>
  <si>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</si>
  <si>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</si>
  <si>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</si>
  <si>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</si>
  <si>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</si>
  <si>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</si>
  <si>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</si>
  <si>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</si>
  <si>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</si>
  <si>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</si>
  <si>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</si>
  <si>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</si>
  <si>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</si>
  <si>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</si>
  <si>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</si>
  <si>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</si>
  <si>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</si>
  <si>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</si>
  <si>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</si>
  <si>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</si>
  <si>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</si>
  <si>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</si>
  <si>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</si>
  <si>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</si>
  <si>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</si>
  <si>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</si>
  <si>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</si>
  <si>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</si>
  <si>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</si>
  <si>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</si>
  <si>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</si>
  <si>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</si>
  <si>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</si>
  <si>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</si>
  <si>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</si>
  <si>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</si>
  <si>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</si>
  <si>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</si>
  <si>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</si>
  <si>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</si>
  <si>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</si>
  <si>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</si>
  <si>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</si>
  <si>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</si>
  <si>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</si>
  <si>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</si>
  <si>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</si>
  <si>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</si>
  <si>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</si>
  <si>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</si>
  <si>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</si>
  <si>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</si>
  <si>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</si>
  <si>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</si>
  <si>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</si>
  <si>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</si>
  <si>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</si>
  <si>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</si>
  <si>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</si>
  <si>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</si>
  <si>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</si>
  <si>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</si>
  <si>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</si>
  <si>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</si>
  <si>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</si>
  <si>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</si>
  <si>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</si>
  <si>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</si>
  <si>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</si>
  <si>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</si>
  <si>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</si>
  <si>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</si>
  <si>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</si>
  <si>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</si>
  <si>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</si>
  <si>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</si>
  <si>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</si>
  <si>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</si>
  <si>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</si>
  <si>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</si>
  <si>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</si>
  <si>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</si>
  <si>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</si>
  <si>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</si>
  <si>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</si>
  <si>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</si>
  <si>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</si>
  <si>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</si>
  <si>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</si>
  <si>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</si>
  <si>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</si>
  <si>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</si>
  <si>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</si>
  <si>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</si>
  <si>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</si>
  <si>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</si>
  <si>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</si>
  <si>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</si>
  <si>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</si>
  <si>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</si>
  <si>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</si>
  <si>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</si>
  <si>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</si>
  <si>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</si>
  <si>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</si>
  <si>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</si>
  <si>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</si>
  <si>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</si>
  <si>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</si>
  <si>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</si>
  <si>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</si>
  <si>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</si>
  <si>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</si>
  <si>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</si>
  <si>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</si>
  <si>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</si>
  <si>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</si>
  <si>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</si>
  <si>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</si>
  <si>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</si>
  <si>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</si>
  <si>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</si>
  <si>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</si>
  <si>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</si>
  <si>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</si>
  <si>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</si>
  <si>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</si>
  <si>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</si>
  <si>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</si>
  <si>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</si>
  <si>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</si>
  <si>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</si>
  <si>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</si>
  <si>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</si>
  <si>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</si>
  <si>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</si>
  <si>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</si>
  <si>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</si>
  <si>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</si>
  <si>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</si>
  <si>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</si>
  <si>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</si>
  <si>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</si>
  <si>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</si>
  <si>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</si>
  <si>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</si>
  <si>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</si>
  <si>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</si>
  <si>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</si>
  <si>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</si>
  <si>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</si>
  <si>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</si>
  <si>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</si>
  <si>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</si>
  <si>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</si>
  <si>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</si>
  <si>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</si>
  <si>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</si>
  <si>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</si>
  <si>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</si>
  <si>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</si>
  <si>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</si>
  <si>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</si>
  <si>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</si>
  <si>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</si>
  <si>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</si>
  <si>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</si>
  <si>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</si>
  <si>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</si>
  <si>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</si>
  <si>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</si>
  <si>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</si>
  <si>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</si>
  <si>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</si>
  <si>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</si>
  <si>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</si>
  <si>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</si>
  <si>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</si>
  <si>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</si>
  <si>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</si>
  <si>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</si>
  <si>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</si>
  <si>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</si>
  <si>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</si>
  <si>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</si>
  <si>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</si>
  <si>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</si>
  <si>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</si>
  <si>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</si>
  <si>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</si>
  <si>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</si>
  <si>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</si>
  <si>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</si>
  <si>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</si>
  <si>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</si>
  <si>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</si>
  <si>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</si>
  <si>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</si>
  <si>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</si>
  <si>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</si>
  <si>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</si>
  <si>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</si>
  <si>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</si>
  <si>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</si>
  <si>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</si>
  <si>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</si>
  <si>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</si>
  <si>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</si>
  <si>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</si>
  <si>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</si>
  <si>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</si>
  <si>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</si>
  <si>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</si>
  <si>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</si>
  <si>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</si>
  <si>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</si>
  <si>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</si>
  <si>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</si>
  <si>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</si>
  <si>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</si>
  <si>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</si>
  <si>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</si>
  <si>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</si>
  <si>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</si>
  <si>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</si>
  <si>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</si>
  <si>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</si>
  <si>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</si>
  <si>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</si>
  <si>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</si>
  <si>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</si>
  <si>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</si>
  <si>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</si>
  <si>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</si>
  <si>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</si>
  <si>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</si>
  <si>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</si>
  <si>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</si>
  <si>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</si>
  <si>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</si>
  <si>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</si>
  <si>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</si>
  <si>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</si>
  <si>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</si>
  <si>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</si>
  <si>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</si>
  <si>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</si>
  <si>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</si>
  <si>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</si>
  <si>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</si>
  <si>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</si>
  <si>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</si>
  <si>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</si>
  <si>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</si>
  <si>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</si>
  <si>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</si>
  <si>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</si>
  <si>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</si>
  <si>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</si>
  <si>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</si>
  <si>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</si>
  <si>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</si>
  <si>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</si>
  <si>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</si>
  <si>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</si>
  <si>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</si>
  <si>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</si>
  <si>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</si>
  <si>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</si>
  <si>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</si>
  <si>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</si>
  <si>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</si>
  <si>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</si>
  <si>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</si>
  <si>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</si>
  <si>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</si>
  <si>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</si>
  <si>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</si>
  <si>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</si>
  <si>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</si>
  <si>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</si>
  <si>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</si>
  <si>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</si>
  <si>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</si>
  <si>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</si>
  <si>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</si>
  <si>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</si>
  <si>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</si>
  <si>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</si>
  <si>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</si>
  <si>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</si>
  <si>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</si>
  <si>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</si>
  <si>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</si>
  <si>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</si>
  <si>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</si>
  <si>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</si>
  <si>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</si>
  <si>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</si>
  <si>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</si>
  <si>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</si>
  <si>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</si>
  <si>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</si>
  <si>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</si>
  <si>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</si>
  <si>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</si>
  <si>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</si>
  <si>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</si>
  <si>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</si>
  <si>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</si>
  <si>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</si>
  <si>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</si>
  <si>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</si>
  <si>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</si>
  <si>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</si>
  <si>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</si>
  <si>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</si>
  <si>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</si>
  <si>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</si>
  <si>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</si>
  <si>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</si>
  <si>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</si>
  <si>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</si>
  <si>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</si>
  <si>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</si>
  <si>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</si>
  <si>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</si>
  <si>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</si>
  <si>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</si>
  <si>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</si>
  <si>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</si>
  <si>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</si>
  <si>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</si>
  <si>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</si>
  <si>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</si>
  <si>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</si>
  <si>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</si>
  <si>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</si>
  <si>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</si>
  <si>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</si>
  <si>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</si>
  <si>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</si>
  <si>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</si>
  <si>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</si>
  <si>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</si>
  <si>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</si>
  <si>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</si>
  <si>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</si>
  <si>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</si>
  <si>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</si>
  <si>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</si>
  <si>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</si>
  <si>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</si>
  <si>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</si>
  <si>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</si>
  <si>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</si>
  <si>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</si>
  <si>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</si>
  <si>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</si>
  <si>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</si>
  <si>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</si>
  <si>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</si>
  <si>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</si>
  <si>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</si>
  <si>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</si>
  <si>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</si>
  <si>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</si>
  <si>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</si>
  <si>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</si>
  <si>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</si>
  <si>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</si>
  <si>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</si>
  <si>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</si>
  <si>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</si>
  <si>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</si>
  <si>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</si>
  <si>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</si>
  <si>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</si>
  <si>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</si>
  <si>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</si>
  <si>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</si>
  <si>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</si>
  <si>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</si>
  <si>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</si>
  <si>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</si>
  <si>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</si>
  <si>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</si>
  <si>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</si>
  <si>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</si>
  <si>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</si>
  <si>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</si>
  <si>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</si>
  <si>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</si>
  <si>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</si>
  <si>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</si>
  <si>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</si>
  <si>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</si>
  <si>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</si>
  <si>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</si>
  <si>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</si>
  <si>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</si>
  <si>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</si>
  <si>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</si>
  <si>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</si>
  <si>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</si>
  <si>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</si>
  <si>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</si>
  <si>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</si>
  <si>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</si>
  <si>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</si>
  <si>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</si>
  <si>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</si>
  <si>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</si>
  <si>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</si>
  <si>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</si>
  <si>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</si>
  <si>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</si>
  <si>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</si>
  <si>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</si>
  <si>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</si>
  <si>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</si>
  <si>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</si>
  <si>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</si>
  <si>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</si>
  <si>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</si>
  <si>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</si>
  <si>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</si>
  <si>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</si>
  <si>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</si>
  <si>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</si>
  <si>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</si>
  <si>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</si>
  <si>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</si>
  <si>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</si>
  <si>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</si>
  <si>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</si>
  <si>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</si>
  <si>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</si>
  <si>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</si>
  <si>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</si>
  <si>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</si>
  <si>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</si>
  <si>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</si>
  <si>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</si>
  <si>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</si>
  <si>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</si>
  <si>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</si>
  <si>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</si>
  <si>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</si>
  <si>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</si>
  <si>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</si>
  <si>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</si>
  <si>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</si>
  <si>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</si>
  <si>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</si>
  <si>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</si>
  <si>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</si>
  <si>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</si>
  <si>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</si>
  <si>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</si>
  <si>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</si>
  <si>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</si>
  <si>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</si>
  <si>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</si>
  <si>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</si>
  <si>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</si>
  <si>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</si>
  <si>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</si>
  <si>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</si>
  <si>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</si>
  <si>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</si>
  <si>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</si>
  <si>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</si>
  <si>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</si>
  <si>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</si>
  <si>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</si>
  <si>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</si>
  <si>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</si>
  <si>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</si>
  <si>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</si>
  <si>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</si>
  <si>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</si>
  <si>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</si>
  <si>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</si>
  <si>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</si>
  <si>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</si>
  <si>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</si>
  <si>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</si>
  <si>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</si>
  <si>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</si>
  <si>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</si>
  <si>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</si>
  <si>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</si>
  <si>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</si>
  <si>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</si>
  <si>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</si>
  <si>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</si>
  <si>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</si>
  <si>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</si>
  <si>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</si>
  <si>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</si>
  <si>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</si>
  <si>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</si>
  <si>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</si>
  <si>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</si>
  <si>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</si>
  <si>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</si>
  <si>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</si>
  <si>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</si>
  <si>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</si>
  <si>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</si>
  <si>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</si>
  <si>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</si>
  <si>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</si>
  <si>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</si>
  <si>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</si>
  <si>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</si>
  <si>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</si>
  <si>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</si>
  <si>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</si>
  <si>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</si>
  <si>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</si>
  <si>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</si>
  <si>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</si>
  <si>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</si>
  <si>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</si>
  <si>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</si>
  <si>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</si>
  <si>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</si>
  <si>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</si>
  <si>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</si>
  <si>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</si>
  <si>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</si>
  <si>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</si>
  <si>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</si>
  <si>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</si>
  <si>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</si>
  <si>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</si>
  <si>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</si>
  <si>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</si>
  <si>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</si>
  <si>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</si>
  <si>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</si>
  <si>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</si>
  <si>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</si>
  <si>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</si>
  <si>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</si>
  <si>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</si>
  <si>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</si>
  <si>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</si>
  <si>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</si>
  <si>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</si>
  <si>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</si>
  <si>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</si>
  <si>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</si>
  <si>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</si>
  <si>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</si>
  <si>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</si>
  <si>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</si>
  <si>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</si>
  <si>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</si>
  <si>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</si>
  <si>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</si>
  <si>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</si>
  <si>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</si>
  <si>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</si>
  <si>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</si>
  <si>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</si>
  <si>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</si>
  <si>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</si>
  <si>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</si>
  <si>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</si>
  <si>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</si>
  <si>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</si>
  <si>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</si>
  <si>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</si>
  <si>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</si>
  <si>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</si>
  <si>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</si>
  <si>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</si>
  <si>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</si>
  <si>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</si>
  <si>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</si>
  <si>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</si>
  <si>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</si>
  <si>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</si>
  <si>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</si>
  <si>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</si>
  <si>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</si>
  <si>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</si>
  <si>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</si>
  <si>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</si>
  <si>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</si>
  <si>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</si>
  <si>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</si>
  <si>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</si>
  <si>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</si>
  <si>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</si>
  <si>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</si>
  <si>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</si>
  <si>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</si>
  <si>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</si>
  <si>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</si>
  <si>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</si>
  <si>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</si>
  <si>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</si>
  <si>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</si>
  <si>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</si>
  <si>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</si>
  <si>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</si>
  <si>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</si>
  <si>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</si>
  <si>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</si>
  <si>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</si>
  <si>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</si>
  <si>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</si>
  <si>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</si>
  <si>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</si>
  <si>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</si>
  <si>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</si>
  <si>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</si>
  <si>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</si>
  <si>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</si>
  <si>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</si>
  <si>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</si>
  <si>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</si>
  <si>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</si>
  <si>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</si>
  <si>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</si>
  <si>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</si>
  <si>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</si>
  <si>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</si>
  <si>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</si>
  <si>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</si>
  <si>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</si>
  <si>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</si>
  <si>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</si>
  <si>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</si>
  <si>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</si>
  <si>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</si>
  <si>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</si>
  <si>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</si>
  <si>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</si>
  <si>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</si>
  <si>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</si>
  <si>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</si>
  <si>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</si>
  <si>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</si>
  <si>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</si>
  <si>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</si>
  <si>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</si>
  <si>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</si>
  <si>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</si>
  <si>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</si>
  <si>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</si>
  <si>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</si>
  <si>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</si>
  <si>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</si>
  <si>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</si>
  <si>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</si>
  <si>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</si>
  <si>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</si>
  <si>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</si>
  <si>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</si>
  <si>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</si>
  <si>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</si>
  <si>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</si>
  <si>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</si>
  <si>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</si>
  <si>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</si>
  <si>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</si>
  <si>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</si>
  <si>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</si>
  <si>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</si>
  <si>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</si>
  <si>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</si>
  <si>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</si>
  <si>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</si>
  <si>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</si>
  <si>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</si>
  <si>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</si>
  <si>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</si>
  <si>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</si>
  <si>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</si>
  <si>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</si>
  <si>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</si>
  <si>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</si>
  <si>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</si>
  <si>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</si>
  <si>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</si>
  <si>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</si>
  <si>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</si>
  <si>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</si>
  <si>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</si>
  <si>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</si>
  <si>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</si>
  <si>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</si>
  <si>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</si>
  <si>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</si>
  <si>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</si>
  <si>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</si>
  <si>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</si>
  <si>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</si>
  <si>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</si>
  <si>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</si>
  <si>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</si>
  <si>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</si>
  <si>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</si>
  <si>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</si>
  <si>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</si>
  <si>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</si>
  <si>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</si>
  <si>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</si>
  <si>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</si>
  <si>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</si>
  <si>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</si>
  <si>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</si>
  <si>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</si>
  <si>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</si>
  <si>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</si>
  <si>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</si>
  <si>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</si>
  <si>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</si>
  <si>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</si>
  <si>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</si>
  <si>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</si>
  <si>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</si>
  <si>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</si>
  <si>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</si>
  <si>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</si>
  <si>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</si>
  <si>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</si>
  <si>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</si>
  <si>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</si>
  <si>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</si>
  <si>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</si>
  <si>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</si>
  <si>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</si>
  <si>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</si>
  <si>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</si>
  <si>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</si>
  <si>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</si>
  <si>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</si>
  <si>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</si>
  <si>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</si>
  <si>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</si>
  <si>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</si>
  <si>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</si>
  <si>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</si>
  <si>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</si>
  <si>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</si>
  <si>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</si>
  <si>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</si>
  <si>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</si>
  <si>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</si>
  <si>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</si>
  <si>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</si>
  <si>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</si>
  <si>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</si>
  <si>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</si>
  <si>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</si>
  <si>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</si>
  <si>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</si>
  <si>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</si>
  <si>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</si>
  <si>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</si>
  <si>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</si>
  <si>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</si>
  <si>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</si>
  <si>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</si>
  <si>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</si>
  <si>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</si>
  <si>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</si>
  <si>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</si>
  <si>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</si>
  <si>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</si>
  <si>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</si>
  <si>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</si>
  <si>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</si>
  <si>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</si>
  <si>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</si>
  <si>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</si>
  <si>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</si>
  <si>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</si>
  <si>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</si>
  <si>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</si>
  <si>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</si>
  <si>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</si>
  <si>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</si>
  <si>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</si>
  <si>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</si>
  <si>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</si>
  <si>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</si>
  <si>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</si>
  <si>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</si>
  <si>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</si>
  <si>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</si>
  <si>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</si>
  <si>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</si>
  <si>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</si>
  <si>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</si>
  <si>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</si>
  <si>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</si>
  <si>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</si>
  <si>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</si>
  <si>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</si>
  <si>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</si>
  <si>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</si>
  <si>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</si>
  <si>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</si>
  <si>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</si>
  <si>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</si>
  <si>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</si>
  <si>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</si>
  <si>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</si>
  <si>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</si>
  <si>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</si>
  <si>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</si>
  <si>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</si>
  <si>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</si>
  <si>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</si>
  <si>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</si>
  <si>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</si>
  <si>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</si>
  <si>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</si>
  <si>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</si>
  <si>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</si>
  <si>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</si>
  <si>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</si>
  <si>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</si>
  <si>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</si>
  <si>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</si>
  <si>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</si>
  <si>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</si>
  <si>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</si>
  <si>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</si>
  <si>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</si>
  <si>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</si>
  <si>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</si>
  <si>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</si>
  <si>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</si>
  <si>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</si>
  <si>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</si>
  <si>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</si>
  <si>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</si>
  <si>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</si>
  <si>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</si>
  <si>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</si>
  <si>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</si>
  <si>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</si>
  <si>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</si>
  <si>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</si>
  <si>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</si>
  <si>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</si>
  <si>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</si>
  <si>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</si>
  <si>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</si>
  <si>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</si>
  <si>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</si>
  <si>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</si>
  <si>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</si>
  <si>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</si>
  <si>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</si>
  <si>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</si>
  <si>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</si>
  <si>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</si>
  <si>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</si>
  <si>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</si>
  <si>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</si>
  <si>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</si>
  <si>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</si>
  <si>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</si>
  <si>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</si>
  <si>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</si>
  <si>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</si>
  <si>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</si>
  <si>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</si>
  <si>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</si>
  <si>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</si>
  <si>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</si>
  <si>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</si>
  <si>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</si>
  <si>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</si>
  <si>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</si>
  <si>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</si>
  <si>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</si>
  <si>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</si>
  <si>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</si>
  <si>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</si>
  <si>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</si>
  <si>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</si>
  <si>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</si>
  <si>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</si>
  <si>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</si>
  <si>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</si>
  <si>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</si>
  <si>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</si>
  <si>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</si>
  <si>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</si>
  <si>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</si>
  <si>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</si>
  <si>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</si>
  <si>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</si>
  <si>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</si>
  <si>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</si>
  <si>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</si>
  <si>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</si>
  <si>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</si>
  <si>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</si>
  <si>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</si>
  <si>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</si>
  <si>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</si>
  <si>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</si>
  <si>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</si>
  <si>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</si>
  <si>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</si>
  <si>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</si>
  <si>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</si>
  <si>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</si>
  <si>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</si>
  <si>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</si>
  <si>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</si>
  <si>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</si>
  <si>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</si>
  <si>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</si>
  <si>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</si>
  <si>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</si>
  <si>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</si>
  <si>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</si>
  <si>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</si>
  <si>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</si>
  <si>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</si>
  <si>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</si>
  <si>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</si>
  <si>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</si>
  <si>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</si>
  <si>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</si>
  <si>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</si>
  <si>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</si>
  <si>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</si>
  <si>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</si>
  <si>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</si>
  <si>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</si>
  <si>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</si>
  <si>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</si>
  <si>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</si>
  <si>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</si>
  <si>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</si>
  <si>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</si>
  <si>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</si>
  <si>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</si>
  <si>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</si>
  <si>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</si>
  <si>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</si>
  <si>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</si>
  <si>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</si>
  <si>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</si>
  <si>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</si>
  <si>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</si>
  <si>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</si>
  <si>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</si>
  <si>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</si>
  <si>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</si>
  <si>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</si>
  <si>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</si>
  <si>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</si>
  <si>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</si>
  <si>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</si>
  <si>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</si>
  <si>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</si>
  <si>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</si>
  <si>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</si>
  <si>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</si>
  <si>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</si>
  <si>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</si>
  <si>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</si>
  <si>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</si>
  <si>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</si>
  <si>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</si>
  <si>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</si>
  <si>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</si>
  <si>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</si>
  <si>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</si>
  <si>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</si>
  <si>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</si>
  <si>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</si>
  <si>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</si>
  <si>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</si>
  <si>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</si>
  <si>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</si>
  <si>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</si>
  <si>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</si>
  <si>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</si>
  <si>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</si>
  <si>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</si>
  <si>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</si>
  <si>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</si>
  <si>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</si>
  <si>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</si>
  <si>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</si>
  <si>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</si>
  <si>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</si>
  <si>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</si>
  <si>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</si>
  <si>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</si>
  <si>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</si>
  <si>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</si>
  <si>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</si>
  <si>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</si>
  <si>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</si>
  <si>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</si>
  <si>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</si>
  <si>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</si>
  <si>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</si>
  <si>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</si>
  <si>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</si>
  <si>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</si>
  <si>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</si>
  <si>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</si>
  <si>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</si>
  <si>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</si>
  <si>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</si>
  <si>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</si>
  <si>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</si>
  <si>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</si>
  <si>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</si>
  <si>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</si>
  <si>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</si>
  <si>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</si>
  <si>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</si>
  <si>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</si>
  <si>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</si>
  <si>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</si>
  <si>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</si>
  <si>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</si>
  <si>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</si>
  <si>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</si>
  <si>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</si>
  <si>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</si>
  <si>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</si>
  <si>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</si>
  <si>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</si>
  <si>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</si>
  <si>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</si>
  <si>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</si>
  <si>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</si>
  <si>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</si>
  <si>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</si>
  <si>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</si>
  <si>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</si>
  <si>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</si>
  <si>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</si>
  <si>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</si>
  <si>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</si>
  <si>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</si>
  <si>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</si>
  <si>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</si>
  <si>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</si>
  <si>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</si>
  <si>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</si>
  <si>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</si>
  <si>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</si>
  <si>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</si>
  <si>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</si>
  <si>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</si>
  <si>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</si>
  <si>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</si>
  <si>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</si>
  <si>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</si>
  <si>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</si>
  <si>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</si>
  <si>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</si>
  <si>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</si>
  <si>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</si>
  <si>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</si>
  <si>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</si>
  <si>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</si>
  <si>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</si>
  <si>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</si>
  <si>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</si>
  <si>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</si>
  <si>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</si>
  <si>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</si>
  <si>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</si>
  <si>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</si>
  <si>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</si>
  <si>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</si>
  <si>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</si>
  <si>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</si>
  <si>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</si>
  <si>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</si>
  <si>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</si>
  <si>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</si>
  <si>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</si>
  <si>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</si>
  <si>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</si>
  <si>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</si>
  <si>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</si>
  <si>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</si>
  <si>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</si>
  <si>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</si>
  <si>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</si>
  <si>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</si>
  <si>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</si>
  <si>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</si>
  <si>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</si>
  <si>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</si>
  <si>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</si>
  <si>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</si>
  <si>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</si>
  <si>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</si>
  <si>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</si>
  <si>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</si>
  <si>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</si>
  <si>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</si>
  <si>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</si>
  <si>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</si>
  <si>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</si>
  <si>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</si>
  <si>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</si>
  <si>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</si>
  <si>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</si>
  <si>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</si>
  <si>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</si>
  <si>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</si>
  <si>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</si>
  <si>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</si>
  <si>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</si>
  <si>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</si>
  <si>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</si>
  <si>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</si>
  <si>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</si>
  <si>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</si>
  <si>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</si>
  <si>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</si>
  <si>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</si>
  <si>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</si>
  <si>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</si>
  <si>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</si>
  <si>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</si>
  <si>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</si>
  <si>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</si>
  <si>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</si>
  <si>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</si>
  <si>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</si>
  <si>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</si>
  <si>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</si>
  <si>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</si>
  <si>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</si>
  <si>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</si>
  <si>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</si>
  <si>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</si>
  <si>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</si>
  <si>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</si>
  <si>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</si>
  <si>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</si>
  <si>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</si>
  <si>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</si>
  <si>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</si>
  <si>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</si>
  <si>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</si>
  <si>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</si>
  <si>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</si>
  <si>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</si>
  <si>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</si>
  <si>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</si>
  <si>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</si>
  <si>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</si>
  <si>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</si>
  <si>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</si>
  <si>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</si>
  <si>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</si>
  <si>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</si>
  <si>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</si>
  <si>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</si>
  <si>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</si>
  <si>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</si>
  <si>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</si>
  <si>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</si>
  <si>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</si>
  <si>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</si>
  <si>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</si>
  <si>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</si>
  <si>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</si>
  <si>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</si>
  <si>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</si>
  <si>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</si>
  <si>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</si>
  <si>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</si>
  <si>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</si>
  <si>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</si>
  <si>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</si>
  <si>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</si>
  <si>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</si>
  <si>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</si>
  <si>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</si>
  <si>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</si>
  <si>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</si>
  <si>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</si>
  <si>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</si>
  <si>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</si>
  <si>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</si>
  <si>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</si>
  <si>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</si>
  <si>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</si>
  <si>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</si>
  <si>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</si>
  <si>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</si>
  <si>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</si>
  <si>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</si>
  <si>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</si>
  <si>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</si>
  <si>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</si>
  <si>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</si>
  <si>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</si>
  <si>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</si>
  <si>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</si>
  <si>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</si>
  <si>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</si>
  <si>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</si>
  <si>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</si>
  <si>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</si>
  <si>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</si>
  <si>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</si>
  <si>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</si>
  <si>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</si>
  <si>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</si>
  <si>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</si>
  <si>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</si>
  <si>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</si>
  <si>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</si>
  <si>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</si>
  <si>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</si>
  <si>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</si>
  <si>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</si>
  <si>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</si>
  <si>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</si>
  <si>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</si>
  <si>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</si>
  <si>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</si>
  <si>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</si>
  <si>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</si>
  <si>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</si>
  <si>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</si>
  <si>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</si>
  <si>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</si>
  <si>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</si>
  <si>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</si>
  <si>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</si>
  <si>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</si>
  <si>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</si>
  <si>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</si>
  <si>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</si>
  <si>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</si>
  <si>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</si>
  <si>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</si>
  <si>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</si>
  <si>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</si>
  <si>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</si>
  <si>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</si>
  <si>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</si>
  <si>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</si>
  <si>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</si>
  <si>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</si>
  <si>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</si>
  <si>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</si>
  <si>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</si>
  <si>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</si>
  <si>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</si>
  <si>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</si>
  <si>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</si>
  <si>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</si>
  <si>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</si>
  <si>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</si>
  <si>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</si>
  <si>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</si>
  <si>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</si>
  <si>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</si>
  <si>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</si>
  <si>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</si>
  <si>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</si>
  <si>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</si>
  <si>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</si>
  <si>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</si>
  <si>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</si>
  <si>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</si>
  <si>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</si>
  <si>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</si>
  <si>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</si>
  <si>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</si>
  <si>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</si>
  <si>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</si>
  <si>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</si>
  <si>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</si>
  <si>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</si>
  <si>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</si>
  <si>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</si>
  <si>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</si>
  <si>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</si>
  <si>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</si>
  <si>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</si>
  <si>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</si>
  <si>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</si>
  <si>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</si>
  <si>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</si>
  <si>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</si>
  <si>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</si>
  <si>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</si>
  <si>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</si>
  <si>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</si>
  <si>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</si>
  <si>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</si>
  <si>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</si>
  <si>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</si>
  <si>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</si>
  <si>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</si>
  <si>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</si>
  <si>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</si>
  <si>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</si>
  <si>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</si>
  <si>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</si>
  <si>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</si>
  <si>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</si>
  <si>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</si>
  <si>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</si>
  <si>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</si>
  <si>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</si>
  <si>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</si>
  <si>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</si>
  <si>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</si>
  <si>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</si>
  <si>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</si>
  <si>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</si>
  <si>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</si>
  <si>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</si>
  <si>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</si>
  <si>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</si>
  <si>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</si>
  <si>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</si>
  <si>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</si>
  <si>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</si>
  <si>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</si>
  <si>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</si>
  <si>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</si>
  <si>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</si>
  <si>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</si>
  <si>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</si>
  <si>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</si>
  <si>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</si>
  <si>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</si>
  <si>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</si>
  <si>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</si>
  <si>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</si>
  <si>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</si>
  <si>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</si>
  <si>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</si>
  <si>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</si>
  <si>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</si>
  <si>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</si>
  <si>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</si>
  <si>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</si>
  <si>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</si>
  <si>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</si>
  <si>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</si>
  <si>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</si>
  <si>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</si>
  <si>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</si>
  <si>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</si>
  <si>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</si>
  <si>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</si>
  <si>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</si>
  <si>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</si>
  <si>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</si>
  <si>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</si>
  <si>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</si>
  <si>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</si>
  <si>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</si>
  <si>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</si>
  <si>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</si>
  <si>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</si>
  <si>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</si>
  <si>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</si>
  <si>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</si>
  <si>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</si>
  <si>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</si>
  <si>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</si>
  <si>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</si>
  <si>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</si>
  <si>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</si>
  <si>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</si>
  <si>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</si>
  <si>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</si>
  <si>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</si>
  <si>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</si>
  <si>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</si>
  <si>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</si>
  <si>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</si>
  <si>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</si>
  <si>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</si>
  <si>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</si>
  <si>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</si>
  <si>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</si>
  <si>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</si>
  <si>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</si>
  <si>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</si>
  <si>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</si>
  <si>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</si>
  <si>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</si>
  <si>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</si>
  <si>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</si>
  <si>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</si>
  <si>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</si>
  <si>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</si>
  <si>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</si>
  <si>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</si>
  <si>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</si>
  <si>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</si>
  <si>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</si>
  <si>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</si>
  <si>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</si>
  <si>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</si>
  <si>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</si>
  <si>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</si>
  <si>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</si>
  <si>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</si>
  <si>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</si>
  <si>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</si>
  <si>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</si>
  <si>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</si>
  <si>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</si>
  <si>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</si>
  <si>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</si>
  <si>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</si>
  <si>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</si>
  <si>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</si>
  <si>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</si>
  <si>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</si>
  <si>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</si>
  <si>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</si>
  <si>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</si>
  <si>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</si>
  <si>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</si>
  <si>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</si>
  <si>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</si>
  <si>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</si>
  <si>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</si>
  <si>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</si>
  <si>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</si>
  <si>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</si>
  <si>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</si>
  <si>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</si>
  <si>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</si>
  <si>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</si>
  <si>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</si>
  <si>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</si>
  <si>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</si>
  <si>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</si>
  <si>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</si>
  <si>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</si>
  <si>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</si>
  <si>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</si>
  <si>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</si>
  <si>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</si>
  <si>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</si>
  <si>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</si>
  <si>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</si>
  <si>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</si>
  <si>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</si>
  <si>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</si>
  <si>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</si>
  <si>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</si>
  <si>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</si>
  <si>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</si>
  <si>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</si>
  <si>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</si>
  <si>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</si>
  <si>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</si>
  <si>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</si>
  <si>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</si>
  <si>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</si>
  <si>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</si>
  <si>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</si>
  <si>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</si>
  <si>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</si>
  <si>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</si>
  <si>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</si>
  <si>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</si>
  <si>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</si>
  <si>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</si>
  <si>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</si>
  <si>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</si>
  <si>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</si>
  <si>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</si>
  <si>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</si>
  <si>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</si>
  <si>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</si>
  <si>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</si>
  <si>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</si>
  <si>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</si>
  <si>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</si>
  <si>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</si>
  <si>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</si>
  <si>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</si>
  <si>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</si>
  <si>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</si>
  <si>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</si>
  <si>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</si>
  <si>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</si>
  <si>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</si>
  <si>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</si>
  <si>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</si>
  <si>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</si>
  <si>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</si>
  <si>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</si>
  <si>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</si>
  <si>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</si>
  <si>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</si>
  <si>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</si>
  <si>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</si>
  <si>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</si>
  <si>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</si>
  <si>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</si>
  <si>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</si>
  <si>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</si>
  <si>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</si>
  <si>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</si>
  <si>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</si>
  <si>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</si>
  <si>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</si>
  <si>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</si>
  <si>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</si>
  <si>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</si>
  <si>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</si>
  <si>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</si>
  <si>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</si>
  <si>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</si>
  <si>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</si>
  <si>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</si>
  <si>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</si>
  <si>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</si>
  <si>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</si>
  <si>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</si>
  <si>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</si>
  <si>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</si>
  <si>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</si>
  <si>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</si>
  <si>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</si>
  <si>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</si>
  <si>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</si>
  <si>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</si>
  <si>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</si>
  <si>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</si>
  <si>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</si>
  <si>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</si>
  <si>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</si>
  <si>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</si>
  <si>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</si>
  <si>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</si>
  <si>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</si>
  <si>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</si>
  <si>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</si>
  <si>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</si>
  <si>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</si>
  <si>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</si>
  <si>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</si>
  <si>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</si>
  <si>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</si>
  <si>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</si>
  <si>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</si>
  <si>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</si>
  <si>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</si>
  <si>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</si>
  <si>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</si>
  <si>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</si>
  <si>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</si>
  <si>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</si>
  <si>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</si>
  <si>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</si>
  <si>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</si>
  <si>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</si>
  <si>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</si>
  <si>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</si>
  <si>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</si>
  <si>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</si>
  <si>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</si>
  <si>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</si>
  <si>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</si>
  <si>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</si>
  <si>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</si>
  <si>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</si>
  <si>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</si>
  <si>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</si>
  <si>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</si>
  <si>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</si>
  <si>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</si>
  <si>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</si>
  <si>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</si>
  <si>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</si>
  <si>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</si>
  <si>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</si>
  <si>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</si>
  <si>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</si>
  <si>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</si>
  <si>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</si>
  <si>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</si>
  <si>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</si>
  <si>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</si>
  <si>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</si>
  <si>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</si>
  <si>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</si>
  <si>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</si>
  <si>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</si>
  <si>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</si>
  <si>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</si>
  <si>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</si>
  <si>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</si>
  <si>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</si>
  <si>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</si>
  <si>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</si>
  <si>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</si>
  <si>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</si>
  <si>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</si>
  <si>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</si>
  <si>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</si>
  <si>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</si>
  <si>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</si>
  <si>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</si>
  <si>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</si>
  <si>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</si>
  <si>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</si>
  <si>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</si>
  <si>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</si>
  <si>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</si>
  <si>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</si>
  <si>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</si>
  <si>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</si>
  <si>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</si>
  <si>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</si>
  <si>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</si>
  <si>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</si>
  <si>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</si>
  <si>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</si>
  <si>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</si>
  <si>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</si>
  <si>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</si>
  <si>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</si>
  <si>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</si>
  <si>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</si>
  <si>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</si>
  <si>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</si>
  <si>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</si>
  <si>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</si>
  <si>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</si>
  <si>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</si>
  <si>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</si>
  <si>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</si>
  <si>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</si>
  <si>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</si>
  <si>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</si>
  <si>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</si>
  <si>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</si>
  <si>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</si>
  <si>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</si>
  <si>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</si>
  <si>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</si>
  <si>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</si>
  <si>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</si>
  <si>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</si>
  <si>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</si>
  <si>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</si>
  <si>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</si>
  <si>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</si>
  <si>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</si>
  <si>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</si>
  <si>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</si>
  <si>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</si>
  <si>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</si>
  <si>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</si>
  <si>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</si>
  <si>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</si>
  <si>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</si>
  <si>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</si>
  <si>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</si>
  <si>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</si>
  <si>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</si>
  <si>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</si>
  <si>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</si>
  <si>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</si>
  <si>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</si>
  <si>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</si>
  <si>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</si>
  <si>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</si>
  <si>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</si>
  <si>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</si>
  <si>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</si>
  <si>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</si>
  <si>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</si>
  <si>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</si>
  <si>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</si>
  <si>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</si>
  <si>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</si>
  <si>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</si>
  <si>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</si>
  <si>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</si>
  <si>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</si>
  <si>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</si>
  <si>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</si>
  <si>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</si>
  <si>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</si>
  <si>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</si>
  <si>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</si>
  <si>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</si>
  <si>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</si>
  <si>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</si>
  <si>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</si>
  <si>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</si>
  <si>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</si>
  <si>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</si>
  <si>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</si>
  <si>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</si>
  <si>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</si>
  <si>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</si>
  <si>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</si>
  <si>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</si>
  <si>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</si>
  <si>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</si>
  <si>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</si>
  <si>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</si>
  <si>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</si>
  <si>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</si>
  <si>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</si>
  <si>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</si>
  <si>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</si>
  <si>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</si>
  <si>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</si>
  <si>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</si>
  <si>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</si>
  <si>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</si>
  <si>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</si>
  <si>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</si>
  <si>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</si>
  <si>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</si>
  <si>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</si>
  <si>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</si>
  <si>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</si>
  <si>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</si>
  <si>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</si>
  <si>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</si>
  <si>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</si>
  <si>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</si>
  <si>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</si>
  <si>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</si>
  <si>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</si>
  <si>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</si>
  <si>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</si>
  <si>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</si>
  <si>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</si>
  <si>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</si>
  <si>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</si>
  <si>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</si>
  <si>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</si>
  <si>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</si>
  <si>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</si>
  <si>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</si>
  <si>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</si>
  <si>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</si>
  <si>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</si>
  <si>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</si>
  <si>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</si>
  <si>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</si>
  <si>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</si>
  <si>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</si>
  <si>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</si>
  <si>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</si>
  <si>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</si>
  <si>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</si>
  <si>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</si>
  <si>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</si>
  <si>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</si>
  <si>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</si>
  <si>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</si>
  <si>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</si>
  <si>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</si>
  <si>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</si>
  <si>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</si>
  <si>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</si>
  <si>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</si>
  <si>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</si>
  <si>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</si>
  <si>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</si>
  <si>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</si>
  <si>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</si>
  <si>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</si>
  <si>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</si>
  <si>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</si>
  <si>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</si>
  <si>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</si>
  <si>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</si>
  <si>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</si>
  <si>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</si>
  <si>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</si>
  <si>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</si>
  <si>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</si>
  <si>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</si>
  <si>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</si>
  <si>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</si>
  <si>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</si>
  <si>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</si>
  <si>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</si>
  <si>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</si>
  <si>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</si>
  <si>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</si>
  <si>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</si>
  <si>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</si>
  <si>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</si>
  <si>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</si>
  <si>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</si>
  <si>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</si>
  <si>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</si>
  <si>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</si>
  <si>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</si>
  <si>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</si>
  <si>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</si>
  <si>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</si>
  <si>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</si>
  <si>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</si>
  <si>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</si>
  <si>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</si>
  <si>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</si>
  <si>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</si>
  <si>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</si>
  <si>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</si>
  <si>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</si>
  <si>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</si>
  <si>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</si>
  <si>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</si>
  <si>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</si>
  <si>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</si>
  <si>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</si>
  <si>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</si>
  <si>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</si>
  <si>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</si>
  <si>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</si>
  <si>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</si>
  <si>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</si>
  <si>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</si>
  <si>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</si>
  <si>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</si>
  <si>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</si>
  <si>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</si>
  <si>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</si>
  <si>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</si>
  <si>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</si>
  <si>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</si>
  <si>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</si>
  <si>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</si>
  <si>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</si>
  <si>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</si>
  <si>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</si>
  <si>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</si>
  <si>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</si>
  <si>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</si>
  <si>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</si>
  <si>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</si>
  <si>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</si>
  <si>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</si>
  <si>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</si>
  <si>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</si>
  <si>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</si>
  <si>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</si>
  <si>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</si>
  <si>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</si>
  <si>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</si>
  <si>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</si>
  <si>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</si>
  <si>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</si>
  <si>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</si>
  <si>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</si>
  <si>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</si>
  <si>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</si>
  <si>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</si>
  <si>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</si>
  <si>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</si>
  <si>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</si>
  <si>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</si>
  <si>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</si>
  <si>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</si>
  <si>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</si>
  <si>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</si>
  <si>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</si>
  <si>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</si>
  <si>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</si>
  <si>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</si>
  <si>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</si>
  <si>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</si>
  <si>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</si>
  <si>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</si>
  <si>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</si>
  <si>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</si>
  <si>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</si>
  <si>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</si>
  <si>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</si>
  <si>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</si>
  <si>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</si>
  <si>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</si>
  <si>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</si>
  <si>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</si>
  <si>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</si>
  <si>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</si>
  <si>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</si>
  <si>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</si>
  <si>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</si>
  <si>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</si>
  <si>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</si>
  <si>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</si>
  <si>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</si>
  <si>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</si>
  <si>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</si>
  <si>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</si>
  <si>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</si>
  <si>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</si>
  <si>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</si>
  <si>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</si>
  <si>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</si>
  <si>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</si>
  <si>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</si>
  <si>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</si>
  <si>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</si>
  <si>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</si>
  <si>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</si>
  <si>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</si>
  <si>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</si>
  <si>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</si>
  <si>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</si>
  <si>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</si>
  <si>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</si>
  <si>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</si>
  <si>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</si>
  <si>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</si>
  <si>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</si>
  <si>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</si>
  <si>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</si>
  <si>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</si>
  <si>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</si>
  <si>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</si>
  <si>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</si>
  <si>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</si>
  <si>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</si>
  <si>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</si>
  <si>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</si>
  <si>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</si>
  <si>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</si>
  <si>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</si>
  <si>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</si>
  <si>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</si>
  <si>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</si>
  <si>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</si>
  <si>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</si>
  <si>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</si>
  <si>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</si>
  <si>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</si>
  <si>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</si>
  <si>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</si>
  <si>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</si>
  <si>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</si>
  <si>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</si>
  <si>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</si>
  <si>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</si>
  <si>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</si>
  <si>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</si>
  <si>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</si>
  <si>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</si>
  <si>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</si>
  <si>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</si>
  <si>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</si>
  <si>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</si>
  <si>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</si>
  <si>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</si>
  <si>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</si>
  <si>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</si>
  <si>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</si>
  <si>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</si>
  <si>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</si>
  <si>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</si>
  <si>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</si>
  <si>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</si>
  <si>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</si>
  <si>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</si>
  <si>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</si>
  <si>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</si>
  <si>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</si>
  <si>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</si>
  <si>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</si>
  <si>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</si>
  <si>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</si>
  <si>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</si>
  <si>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</si>
  <si>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</si>
  <si>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</si>
  <si>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</si>
  <si>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</si>
  <si>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</si>
  <si>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</si>
  <si>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</si>
  <si>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</si>
  <si>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</si>
  <si>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</si>
  <si>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</si>
  <si>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</si>
  <si>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</si>
  <si>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</si>
  <si>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</si>
  <si>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</si>
  <si>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</si>
  <si>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</si>
  <si>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</si>
  <si>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</si>
  <si>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</si>
  <si>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</si>
  <si>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</si>
  <si>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</si>
  <si>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</si>
  <si>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</si>
  <si>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</si>
  <si>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</si>
  <si>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</si>
  <si>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</si>
  <si>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</si>
  <si>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</si>
  <si>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</si>
  <si>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</si>
  <si>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</si>
  <si>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</si>
  <si>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</si>
  <si>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</si>
  <si>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</si>
  <si>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</si>
  <si>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</si>
  <si>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</si>
  <si>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</si>
  <si>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</si>
  <si>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</si>
  <si>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</si>
  <si>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</si>
  <si>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</si>
  <si>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</si>
  <si>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</si>
  <si>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</si>
  <si>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</si>
  <si>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</si>
  <si>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</si>
  <si>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</si>
  <si>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</si>
  <si>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</si>
  <si>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</si>
  <si>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</si>
  <si>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</si>
  <si>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</si>
  <si>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</si>
  <si>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</si>
  <si>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</si>
  <si>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</si>
  <si>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</si>
  <si>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</si>
  <si>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</si>
  <si>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</si>
  <si>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</si>
  <si>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</si>
  <si>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</si>
  <si>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</si>
  <si>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</si>
  <si>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</si>
  <si>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</si>
  <si>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</si>
  <si>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</si>
  <si>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</si>
  <si>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</si>
  <si>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</si>
  <si>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</si>
  <si>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</si>
  <si>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</si>
  <si>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</si>
  <si>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</si>
  <si>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</si>
  <si>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</si>
  <si>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</si>
  <si>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</si>
  <si>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</si>
  <si>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</si>
  <si>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</si>
  <si>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</si>
  <si>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</si>
  <si>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</si>
  <si>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</si>
  <si>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</si>
  <si>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</si>
  <si>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</si>
  <si>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</si>
  <si>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</si>
  <si>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</si>
  <si>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</si>
  <si>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</si>
  <si>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</si>
  <si>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</si>
  <si>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</si>
  <si>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</si>
  <si>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</si>
  <si>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</si>
  <si>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</si>
  <si>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</si>
  <si>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</si>
  <si>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</si>
  <si>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</si>
  <si>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</si>
  <si>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</si>
  <si>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</si>
  <si>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</si>
  <si>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</si>
  <si>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</si>
  <si>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</si>
  <si>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</si>
  <si>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</si>
  <si>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</si>
  <si>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</si>
  <si>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</si>
  <si>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</si>
  <si>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</si>
  <si>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</si>
  <si>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</si>
  <si>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</si>
  <si>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</si>
  <si>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</si>
  <si>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</si>
  <si>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</si>
  <si>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</si>
  <si>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</si>
  <si>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</si>
  <si>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</si>
  <si>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</si>
  <si>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</si>
  <si>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</si>
  <si>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</si>
  <si>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</si>
  <si>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</si>
  <si>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</si>
  <si>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</si>
  <si>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</si>
  <si>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</si>
  <si>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</si>
  <si>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</si>
  <si>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</si>
  <si>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</si>
  <si>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</si>
  <si>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</si>
  <si>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</si>
  <si>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</si>
  <si>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</si>
  <si>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</si>
  <si>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</si>
  <si>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</si>
  <si>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</si>
  <si>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</si>
  <si>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</si>
  <si>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</si>
  <si>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</si>
  <si>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</si>
  <si>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</si>
  <si>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</si>
  <si>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</si>
  <si>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</si>
  <si>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</si>
  <si>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</si>
  <si>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</si>
  <si>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</si>
  <si>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</si>
  <si>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</si>
  <si>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</si>
  <si>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</si>
  <si>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</si>
  <si>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</si>
  <si>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</si>
  <si>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</si>
  <si>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</si>
  <si>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</si>
  <si>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</si>
  <si>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</si>
  <si>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</si>
  <si>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</si>
  <si>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</si>
  <si>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</si>
  <si>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</si>
  <si>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</si>
  <si>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</si>
  <si>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</si>
  <si>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</si>
  <si>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</si>
  <si>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</si>
  <si>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</si>
  <si>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</si>
  <si>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</si>
  <si>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</si>
  <si>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</si>
  <si>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</si>
  <si>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</si>
  <si>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</si>
  <si>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</si>
  <si>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</si>
  <si>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</si>
  <si>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</si>
  <si>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</si>
  <si>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</si>
  <si>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</si>
  <si>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</si>
  <si>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</si>
  <si>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</si>
  <si>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</si>
  <si>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</si>
  <si>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</si>
  <si>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</si>
  <si>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</si>
  <si>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</si>
  <si>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</si>
  <si>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</si>
  <si>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</si>
  <si>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</si>
  <si>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</si>
  <si>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</si>
  <si>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</si>
  <si>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</si>
  <si>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</si>
  <si>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</si>
  <si>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</si>
  <si>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</si>
  <si>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</si>
  <si>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</si>
  <si>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</si>
  <si>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</si>
  <si>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</si>
  <si>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</si>
  <si>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</si>
  <si>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</si>
  <si>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</si>
  <si>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</si>
  <si>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</si>
  <si>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</si>
  <si>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</si>
  <si>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</si>
  <si>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</si>
  <si>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</si>
  <si>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</si>
  <si>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</si>
  <si>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</si>
  <si>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</si>
  <si>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</si>
  <si>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</si>
  <si>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</si>
  <si>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</si>
  <si>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</si>
  <si>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</si>
  <si>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</si>
  <si>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</si>
  <si>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</si>
  <si>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</si>
  <si>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</si>
  <si>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</si>
  <si>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</si>
  <si>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</si>
  <si>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</si>
  <si>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</si>
  <si>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</si>
  <si>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</si>
  <si>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</si>
  <si>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</si>
  <si>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</si>
  <si>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</si>
  <si>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</si>
  <si>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</si>
  <si>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</si>
  <si>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</si>
  <si>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</si>
  <si>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</si>
  <si>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</si>
  <si>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</si>
  <si>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</si>
  <si>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</si>
  <si>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</si>
  <si>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</si>
  <si>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</si>
  <si>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</si>
  <si>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</si>
  <si>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</si>
  <si>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</si>
  <si>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</si>
  <si>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</si>
  <si>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</si>
  <si>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</si>
  <si>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</si>
  <si>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</si>
  <si>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</si>
  <si>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</si>
  <si>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</si>
  <si>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</si>
  <si>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</si>
  <si>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</si>
  <si>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</si>
  <si>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</si>
  <si>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</si>
  <si>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</si>
  <si>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</si>
  <si>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</si>
  <si>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</si>
  <si>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</si>
  <si>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</si>
  <si>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</si>
  <si>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</si>
  <si>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</si>
  <si>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</si>
  <si>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</si>
  <si>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</si>
  <si>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</si>
  <si>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</si>
  <si>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</si>
  <si>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</si>
  <si>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</si>
  <si>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</si>
  <si>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</si>
  <si>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</si>
  <si>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</si>
  <si>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</si>
  <si>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</si>
  <si>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</si>
  <si>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</si>
  <si>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</si>
  <si>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</si>
  <si>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</si>
  <si>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</si>
  <si>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</si>
  <si>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</si>
  <si>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</si>
  <si>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</si>
  <si>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</si>
  <si>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</si>
  <si>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</si>
  <si>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</si>
  <si>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</si>
  <si>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</si>
  <si>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</si>
  <si>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</si>
  <si>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</si>
  <si>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</si>
  <si>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</si>
  <si>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</si>
  <si>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</si>
  <si>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</si>
  <si>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</si>
  <si>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</si>
  <si>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</si>
  <si>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</si>
  <si>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</si>
  <si>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</si>
  <si>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</si>
  <si>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</si>
  <si>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</si>
  <si>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</si>
  <si>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</si>
  <si>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</si>
  <si>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</si>
  <si>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</si>
  <si>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</si>
  <si>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</si>
  <si>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</si>
  <si>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</si>
  <si>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</si>
  <si>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</si>
  <si>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</si>
  <si>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</si>
  <si>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</si>
  <si>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</si>
  <si>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</si>
  <si>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</si>
  <si>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</si>
  <si>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</si>
  <si>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</si>
  <si>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</si>
  <si>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</si>
  <si>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</si>
  <si>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</si>
  <si>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</si>
  <si>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</si>
  <si>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</si>
  <si>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</si>
  <si>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</si>
  <si>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</si>
  <si>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</si>
  <si>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</si>
  <si>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</si>
  <si>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</si>
  <si>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</si>
  <si>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</si>
  <si>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</si>
  <si>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</si>
  <si>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</si>
  <si>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</si>
  <si>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</si>
  <si>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</si>
  <si>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</si>
  <si>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</si>
  <si>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</si>
  <si>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</si>
  <si>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</si>
  <si>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</si>
  <si>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</si>
  <si>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</si>
  <si>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</si>
  <si>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</si>
  <si>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</si>
  <si>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</si>
  <si>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</si>
  <si>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</si>
  <si>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</si>
  <si>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</si>
  <si>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</si>
  <si>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</si>
  <si>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</si>
  <si>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</si>
  <si>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</si>
  <si>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</si>
  <si>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</si>
  <si>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</si>
  <si>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</si>
  <si>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</si>
  <si>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</si>
  <si>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</si>
  <si>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</si>
  <si>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</si>
  <si>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</si>
  <si>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</si>
  <si>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</si>
  <si>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</si>
  <si>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</si>
  <si>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</si>
  <si>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</si>
  <si>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</si>
  <si>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</si>
  <si>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</si>
  <si>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</si>
  <si>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</si>
  <si>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</si>
  <si>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</si>
  <si>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</si>
  <si>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</si>
  <si>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</si>
  <si>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</si>
  <si>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</si>
  <si>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</si>
  <si>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</si>
  <si>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</si>
  <si>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</si>
  <si>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</si>
  <si>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</si>
  <si>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</si>
  <si>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</si>
  <si>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</si>
  <si>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</si>
  <si>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</si>
  <si>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</si>
  <si>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</si>
  <si>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</si>
  <si>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</si>
  <si>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</si>
  <si>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</si>
  <si>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</si>
  <si>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</si>
  <si>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</si>
  <si>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</si>
  <si>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</si>
  <si>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</si>
  <si>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</si>
  <si>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</si>
  <si>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</si>
  <si>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</si>
  <si>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</si>
  <si>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</si>
  <si>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</si>
  <si>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</si>
  <si>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</si>
  <si>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</si>
  <si>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</si>
  <si>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</si>
  <si>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</si>
  <si>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</si>
  <si>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</si>
  <si>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</si>
  <si>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</si>
  <si>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</si>
  <si>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</si>
  <si>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</si>
  <si>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</si>
  <si>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</si>
  <si>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</si>
  <si>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</si>
  <si>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</si>
  <si>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</si>
  <si>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</si>
  <si>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</si>
  <si>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</si>
  <si>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</si>
  <si>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</si>
  <si>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</si>
  <si>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</si>
  <si>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</si>
  <si>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</si>
  <si>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</si>
  <si>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</si>
  <si>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</si>
  <si>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</si>
  <si>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</si>
  <si>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</si>
  <si>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</si>
  <si>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</si>
  <si>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</si>
  <si>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</si>
  <si>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</si>
  <si>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</si>
  <si>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</si>
  <si>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</si>
  <si>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</si>
  <si>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</si>
  <si>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</si>
  <si>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</si>
  <si>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</si>
  <si>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</si>
  <si>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</si>
  <si>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</si>
  <si>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</si>
  <si>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</si>
  <si>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</si>
  <si>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</si>
  <si>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</si>
  <si>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</si>
  <si>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</si>
  <si>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</si>
  <si>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</si>
  <si>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</si>
  <si>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</si>
  <si>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</si>
  <si>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</si>
  <si>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</si>
  <si>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</si>
  <si>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</si>
  <si>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</si>
  <si>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</si>
  <si>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</si>
  <si>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</si>
  <si>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</si>
  <si>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</si>
  <si>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</si>
  <si>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</si>
  <si>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</si>
  <si>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</si>
  <si>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</si>
  <si>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</si>
  <si>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</si>
  <si>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</si>
  <si>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</si>
  <si>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</si>
  <si>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</si>
  <si>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</si>
  <si>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</si>
  <si>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</si>
  <si>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</si>
  <si>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</si>
  <si>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</si>
  <si>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</si>
  <si>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</si>
  <si>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</si>
  <si>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</si>
  <si>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</si>
  <si>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</si>
  <si>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</si>
  <si>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</si>
  <si>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</si>
  <si>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</si>
  <si>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</si>
  <si>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</si>
  <si>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</si>
  <si>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</si>
  <si>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</si>
  <si>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</si>
  <si>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</si>
  <si>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</si>
  <si>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</si>
  <si>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</si>
  <si>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</si>
  <si>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</si>
  <si>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</si>
  <si>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</si>
  <si>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</si>
  <si>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</si>
  <si>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</si>
  <si>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</si>
  <si>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</si>
  <si>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</si>
  <si>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</si>
  <si>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</si>
  <si>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</si>
  <si>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</si>
  <si>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</si>
  <si>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</si>
  <si>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</si>
  <si>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</si>
  <si>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</si>
  <si>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</si>
  <si>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</si>
  <si>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</si>
  <si>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</si>
  <si>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</si>
  <si>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</si>
  <si>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</si>
  <si>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</si>
  <si>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</si>
  <si>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</si>
  <si>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</si>
  <si>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</si>
  <si>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</si>
  <si>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</si>
  <si>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</si>
  <si>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</si>
  <si>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</si>
  <si>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</si>
  <si>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</si>
  <si>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</si>
  <si>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</si>
  <si>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</si>
  <si>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</si>
  <si>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</si>
  <si>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</si>
  <si>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</si>
  <si>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</si>
  <si>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</si>
  <si>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</si>
  <si>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</si>
  <si>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</si>
  <si>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</si>
  <si>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</si>
  <si>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</si>
  <si>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</si>
  <si>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</si>
  <si>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</si>
  <si>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</si>
  <si>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</si>
  <si>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</si>
  <si>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</si>
  <si>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</si>
  <si>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</si>
  <si>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</si>
  <si>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</si>
  <si>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</si>
  <si>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</si>
  <si>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</si>
  <si>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</si>
  <si>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</si>
  <si>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</si>
  <si>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</si>
  <si>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</si>
  <si>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</si>
  <si>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</si>
  <si>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</si>
  <si>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</si>
  <si>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</si>
  <si>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</si>
  <si>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</si>
  <si>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</si>
  <si>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</si>
  <si>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</si>
  <si>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</si>
  <si>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</si>
  <si>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</si>
  <si>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</si>
  <si>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</si>
  <si>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</si>
  <si>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</si>
  <si>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</si>
  <si>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</si>
  <si>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</si>
  <si>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</si>
  <si>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</si>
  <si>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</si>
  <si>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</si>
  <si>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</si>
  <si>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</si>
  <si>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</si>
  <si>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</si>
  <si>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</si>
  <si>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</si>
  <si>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</si>
  <si>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</si>
  <si>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</si>
  <si>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</si>
  <si>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</si>
  <si>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</si>
  <si>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</si>
  <si>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</si>
  <si>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</si>
  <si>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</si>
  <si>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</si>
  <si>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</si>
  <si>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</si>
  <si>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</si>
  <si>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</si>
  <si>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</si>
  <si>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</si>
  <si>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</si>
  <si>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</si>
  <si>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</si>
  <si>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</si>
  <si>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</si>
  <si>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</si>
  <si>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</si>
  <si>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</si>
  <si>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</si>
  <si>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</si>
  <si>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</si>
  <si>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</si>
  <si>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</si>
  <si>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</si>
  <si>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</si>
  <si>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</si>
  <si>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</si>
  <si>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</si>
  <si>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</si>
  <si>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</si>
  <si>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</si>
  <si>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</si>
  <si>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</si>
  <si>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</si>
  <si>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</si>
  <si>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</si>
  <si>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</si>
  <si>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</si>
  <si>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</si>
  <si>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</si>
  <si>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</si>
  <si>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</si>
  <si>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</si>
  <si>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</si>
  <si>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</si>
  <si>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</si>
  <si>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</si>
  <si>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</si>
  <si>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</si>
  <si>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</si>
  <si>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</si>
  <si>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</si>
  <si>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</si>
  <si>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</si>
  <si>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</si>
  <si>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</si>
  <si>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</si>
  <si>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</si>
  <si>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</si>
  <si>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</si>
  <si>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</si>
  <si>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</si>
  <si>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</si>
  <si>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</si>
  <si>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</si>
  <si>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</si>
  <si>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</si>
  <si>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</si>
  <si>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</si>
  <si>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</si>
  <si>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</si>
  <si>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</si>
  <si>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</si>
  <si>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</si>
  <si>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</si>
  <si>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</si>
  <si>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</si>
  <si>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</si>
  <si>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</si>
  <si>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</si>
  <si>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</si>
  <si>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</si>
  <si>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</si>
  <si>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</si>
  <si>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</si>
  <si>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</si>
  <si>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</si>
  <si>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</si>
  <si>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</si>
  <si>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</si>
  <si>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</si>
  <si>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</si>
  <si>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</si>
  <si>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</si>
  <si>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</si>
  <si>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</si>
  <si>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</si>
  <si>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</si>
  <si>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</si>
  <si>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</si>
  <si>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</si>
  <si>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</si>
  <si>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</si>
  <si>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</si>
  <si>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</si>
  <si>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</si>
  <si>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</si>
  <si>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</si>
  <si>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</si>
  <si>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</si>
  <si>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</si>
  <si>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</si>
  <si>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</si>
  <si>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</si>
  <si>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</si>
  <si>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</si>
  <si>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</si>
  <si>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</si>
  <si>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</si>
  <si>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</si>
  <si>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</si>
  <si>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</si>
  <si>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</si>
  <si>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</si>
  <si>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</si>
  <si>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</si>
  <si>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</si>
  <si>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</si>
  <si>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</si>
  <si>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</si>
  <si>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</si>
  <si>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</si>
  <si>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</si>
  <si>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</si>
  <si>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</si>
  <si>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</si>
  <si>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</si>
  <si>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</si>
  <si>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</si>
  <si>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</si>
  <si>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</si>
  <si>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</si>
  <si>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</si>
  <si>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</si>
  <si>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</si>
  <si>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</si>
  <si>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</si>
  <si>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</si>
  <si>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</si>
  <si>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</si>
  <si>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</si>
  <si>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</si>
  <si>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</si>
  <si>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</si>
  <si>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</si>
  <si>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</si>
  <si>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</si>
  <si>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</si>
  <si>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</si>
  <si>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</si>
  <si>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</si>
  <si>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</si>
  <si>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</si>
  <si>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</si>
  <si>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</si>
  <si>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</si>
  <si>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</si>
  <si>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</si>
  <si>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</si>
  <si>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</si>
  <si>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</si>
  <si>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</si>
  <si>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</si>
  <si>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</si>
  <si>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</si>
  <si>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</si>
  <si>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</si>
  <si>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</si>
  <si>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</si>
  <si>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</si>
  <si>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</si>
  <si>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</si>
  <si>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</si>
  <si>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</si>
  <si>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</si>
  <si>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</si>
  <si>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</si>
  <si>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</si>
  <si>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</si>
  <si>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</si>
  <si>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</si>
  <si>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</si>
  <si>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</si>
  <si>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</si>
  <si>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</si>
  <si>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</si>
  <si>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</si>
  <si>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</si>
  <si>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</si>
  <si>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</si>
  <si>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</si>
  <si>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</si>
  <si>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</si>
  <si>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</si>
  <si>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</si>
  <si>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</si>
  <si>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</si>
  <si>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</si>
  <si>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</si>
  <si>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</si>
  <si>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</si>
  <si>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</si>
  <si>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</si>
  <si>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</si>
  <si>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</si>
  <si>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</si>
  <si>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</si>
  <si>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</si>
  <si>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</si>
  <si>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</si>
  <si>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</si>
  <si>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</si>
  <si>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</si>
  <si>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</si>
  <si>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</si>
  <si>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</si>
  <si>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</si>
  <si>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</si>
  <si>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</si>
  <si>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</si>
  <si>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</si>
  <si>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</si>
  <si>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</si>
  <si>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</si>
  <si>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</si>
  <si>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</si>
  <si>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</si>
  <si>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</si>
  <si>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</si>
  <si>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</si>
  <si>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</si>
  <si>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</si>
  <si>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</si>
  <si>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</si>
  <si>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</si>
  <si>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</si>
  <si>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</si>
  <si>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</si>
  <si>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</si>
  <si>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</si>
  <si>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</si>
  <si>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</si>
  <si>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</si>
  <si>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</si>
  <si>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</si>
  <si>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</si>
  <si>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</si>
  <si>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</si>
  <si>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</si>
  <si>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</si>
  <si>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</si>
  <si>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</si>
  <si>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</si>
  <si>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</si>
  <si>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</si>
  <si>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</si>
  <si>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</si>
  <si>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</si>
  <si>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</si>
  <si>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</si>
  <si>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</si>
  <si>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</si>
  <si>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</si>
  <si>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</si>
  <si>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</si>
  <si>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</si>
  <si>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</si>
  <si>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</si>
  <si>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</si>
  <si>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</si>
  <si>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</si>
  <si>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</si>
  <si>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</si>
  <si>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</si>
  <si>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</si>
  <si>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</si>
  <si>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</si>
  <si>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</si>
  <si>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</si>
  <si>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</si>
  <si>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</si>
  <si>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</si>
  <si>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</si>
  <si>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</si>
  <si>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</si>
  <si>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</si>
  <si>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</si>
  <si>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</si>
  <si>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</si>
  <si>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</si>
  <si>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</si>
  <si>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</si>
  <si>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</si>
  <si>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</si>
  <si>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</si>
  <si>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</si>
  <si>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</si>
  <si>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</si>
  <si>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</si>
  <si>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</si>
  <si>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</si>
  <si>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</si>
  <si>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</si>
  <si>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</si>
  <si>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</si>
  <si>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</si>
  <si>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</si>
  <si>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</si>
  <si>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</si>
  <si>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</si>
  <si>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</si>
  <si>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</si>
  <si>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</si>
  <si>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</si>
  <si>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</si>
  <si>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</si>
  <si>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</si>
  <si>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</si>
  <si>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</si>
  <si>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</si>
  <si>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</si>
  <si>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</si>
  <si>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</si>
  <si>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</si>
  <si>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</si>
  <si>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</si>
  <si>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</si>
  <si>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</si>
  <si>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</si>
  <si>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</si>
  <si>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</si>
  <si>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</si>
  <si>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</si>
  <si>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</si>
  <si>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</si>
  <si>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</si>
  <si>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</si>
  <si>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</si>
  <si>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</si>
  <si>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</si>
  <si>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</si>
  <si>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</si>
  <si>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</si>
  <si>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</si>
  <si>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</si>
  <si>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</si>
  <si>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</si>
  <si>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</si>
  <si>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</si>
  <si>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</si>
  <si>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</si>
  <si>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</si>
  <si>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</si>
  <si>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</si>
  <si>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</si>
  <si>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</si>
  <si>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</si>
  <si>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</si>
  <si>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</si>
  <si>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</si>
  <si>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</si>
  <si>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</si>
  <si>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</si>
  <si>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</si>
  <si>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</si>
  <si>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</si>
  <si>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</si>
  <si>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</si>
  <si>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</si>
  <si>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</si>
  <si>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</si>
  <si>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</si>
  <si>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</si>
  <si>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</si>
  <si>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</si>
  <si>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</si>
  <si>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</si>
  <si>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</si>
  <si>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</si>
  <si>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</si>
  <si>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</si>
  <si>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</si>
  <si>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</si>
  <si>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</si>
  <si>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</si>
  <si>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</si>
  <si>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</si>
  <si>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</si>
  <si>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</si>
  <si>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</si>
  <si>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</si>
  <si>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</si>
  <si>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</si>
  <si>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</si>
  <si>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</si>
  <si>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</si>
  <si>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</si>
  <si>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</si>
  <si>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</si>
  <si>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</si>
  <si>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</si>
  <si>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</si>
  <si>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</si>
  <si>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</si>
  <si>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</si>
  <si>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</si>
  <si>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</si>
  <si>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</si>
  <si>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</si>
  <si>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</si>
  <si>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</si>
  <si>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</si>
  <si>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</si>
  <si>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</si>
  <si>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</si>
  <si>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</si>
  <si>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</si>
  <si>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</si>
  <si>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</si>
  <si>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</si>
  <si>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</si>
  <si>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</si>
  <si>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</si>
  <si>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</si>
  <si>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</si>
  <si>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</si>
  <si>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</si>
  <si>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</si>
  <si>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</si>
  <si>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</si>
  <si>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</si>
  <si>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</si>
  <si>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</si>
  <si>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</si>
  <si>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</si>
  <si>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</si>
  <si>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</si>
  <si>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</si>
  <si>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</si>
  <si>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</si>
  <si>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</si>
  <si>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</si>
  <si>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</si>
  <si>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</si>
  <si>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</si>
  <si>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</si>
  <si>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</si>
  <si>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</si>
  <si>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</si>
  <si>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</si>
  <si>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</si>
  <si>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</si>
  <si>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</si>
  <si>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</si>
  <si>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</si>
  <si>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</si>
  <si>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</si>
  <si>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</si>
  <si>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</si>
  <si>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</si>
  <si>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</si>
  <si>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</si>
  <si>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</si>
  <si>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</si>
  <si>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</si>
  <si>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</si>
  <si>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</si>
  <si>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</si>
  <si>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</si>
  <si>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</si>
  <si>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</si>
  <si>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</si>
  <si>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</si>
  <si>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</si>
  <si>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</si>
  <si>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</si>
  <si>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</si>
  <si>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</si>
  <si>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</si>
  <si>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</si>
  <si>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</si>
  <si>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</si>
  <si>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</si>
  <si>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</si>
  <si>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</si>
  <si>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</si>
  <si>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</si>
  <si>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</si>
  <si>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</si>
  <si>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</si>
  <si>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</si>
  <si>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</si>
  <si>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</si>
  <si>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</si>
  <si>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</si>
  <si>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</si>
  <si>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</si>
  <si>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</si>
  <si>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</si>
  <si>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</si>
  <si>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</si>
  <si>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</si>
  <si>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</si>
  <si>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</si>
  <si>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</si>
  <si>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</si>
  <si>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</si>
  <si>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</si>
  <si>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</si>
  <si>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</si>
  <si>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</si>
  <si>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</si>
  <si>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</si>
  <si>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</si>
  <si>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</si>
  <si>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</si>
  <si>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</si>
  <si>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</si>
  <si>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</si>
  <si>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</si>
  <si>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</si>
  <si>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</si>
  <si>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</si>
  <si>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</si>
  <si>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</si>
  <si>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</si>
  <si>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</si>
  <si>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</si>
  <si>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</si>
  <si>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</si>
  <si>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</si>
  <si>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</si>
  <si>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</si>
  <si>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</si>
  <si>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</si>
  <si>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</si>
  <si>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</si>
  <si>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</si>
  <si>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</si>
  <si>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</si>
  <si>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</si>
  <si>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</si>
  <si>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</si>
  <si>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</si>
  <si>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</si>
  <si>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</si>
  <si>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</si>
  <si>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</si>
  <si>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</si>
  <si>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</si>
  <si>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</si>
  <si>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</si>
  <si>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</si>
  <si>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</si>
  <si>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</si>
  <si>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</si>
  <si>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</si>
  <si>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</si>
  <si>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</si>
  <si>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</si>
  <si>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</si>
  <si>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</si>
  <si>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</si>
  <si>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</si>
  <si>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</si>
  <si>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</si>
  <si>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</si>
  <si>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</si>
  <si>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</si>
  <si>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</si>
  <si>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</si>
  <si>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</si>
  <si>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</si>
  <si>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</si>
  <si>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</si>
  <si>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</si>
  <si>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</si>
  <si>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</si>
  <si>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</si>
  <si>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</si>
  <si>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</si>
  <si>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</si>
  <si>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</si>
  <si>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</si>
  <si>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</si>
  <si>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</si>
  <si>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</si>
  <si>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</si>
  <si>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</si>
  <si>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</si>
  <si>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</si>
  <si>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</si>
  <si>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</si>
  <si>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</si>
  <si>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</si>
  <si>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</si>
  <si>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</si>
  <si>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</si>
  <si>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</si>
  <si>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</si>
  <si>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</si>
  <si>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</si>
  <si>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</si>
  <si>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</si>
  <si>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</si>
  <si>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</si>
  <si>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</si>
  <si>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</si>
  <si>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</si>
  <si>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</si>
  <si>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</si>
  <si>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</si>
  <si>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</si>
  <si>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</si>
  <si>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</si>
  <si>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</si>
  <si>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</si>
  <si>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</si>
  <si>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</si>
  <si>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</si>
  <si>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</si>
  <si>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</si>
  <si>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</si>
  <si>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</si>
  <si>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</si>
  <si>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</si>
  <si>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</si>
  <si>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</si>
  <si>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</si>
  <si>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</si>
  <si>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</si>
  <si>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</si>
  <si>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</si>
  <si>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</si>
  <si>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</si>
  <si>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</si>
  <si>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</si>
  <si>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</si>
  <si>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</si>
  <si>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</si>
  <si>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</si>
  <si>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</si>
  <si>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</si>
  <si>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</si>
  <si>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</si>
  <si>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</si>
  <si>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</si>
  <si>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</si>
  <si>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</si>
  <si>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</si>
  <si>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</si>
  <si>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</si>
  <si>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</si>
  <si>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</si>
  <si>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</si>
  <si>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</si>
  <si>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</si>
  <si>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</si>
  <si>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</si>
  <si>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</si>
  <si>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</si>
  <si>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</si>
  <si>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</si>
  <si>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</si>
  <si>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</si>
  <si>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</si>
  <si>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</si>
  <si>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</si>
  <si>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</si>
  <si>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</si>
  <si>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</si>
  <si>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</si>
  <si>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</si>
  <si>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</si>
  <si>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</si>
  <si>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</si>
  <si>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</si>
  <si>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</si>
  <si>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</si>
  <si>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</si>
  <si>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</si>
  <si>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</si>
  <si>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</si>
  <si>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</si>
  <si>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</si>
  <si>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</si>
  <si>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</si>
  <si>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</si>
  <si>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</si>
  <si>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</si>
  <si>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</si>
  <si>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</si>
  <si>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</si>
  <si>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</si>
  <si>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</si>
  <si>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</si>
  <si>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</si>
  <si>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</si>
  <si>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</si>
  <si>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</si>
  <si>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</si>
  <si>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</si>
  <si>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</si>
  <si>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</si>
  <si>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</si>
  <si>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</si>
  <si>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</si>
  <si>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</si>
  <si>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</si>
  <si>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</si>
  <si>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</si>
  <si>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</si>
  <si>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</si>
  <si>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</si>
  <si>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</si>
  <si>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</si>
  <si>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</si>
  <si>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</si>
  <si>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</si>
  <si>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</si>
  <si>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</si>
  <si>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</si>
  <si>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</si>
  <si>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</si>
  <si>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</si>
  <si>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</si>
  <si>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</si>
  <si>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</si>
  <si>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</si>
  <si>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</si>
  <si>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</si>
  <si>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</si>
  <si>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</si>
  <si>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</si>
  <si>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</si>
  <si>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</si>
  <si>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</si>
  <si>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</si>
  <si>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</si>
  <si>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</si>
  <si>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</si>
  <si>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</si>
  <si>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</si>
  <si>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</si>
  <si>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</si>
  <si>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</si>
  <si>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</si>
  <si>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</si>
  <si>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</si>
  <si>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</si>
  <si>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</si>
  <si>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</si>
  <si>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</si>
  <si>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</si>
  <si>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</si>
  <si>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</si>
  <si>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</si>
  <si>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</si>
  <si>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</si>
  <si>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</si>
  <si>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</si>
  <si>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</si>
  <si>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</si>
  <si>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</si>
  <si>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</si>
  <si>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</si>
  <si>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</si>
  <si>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</si>
  <si>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</si>
  <si>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</si>
  <si>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</si>
  <si>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</si>
  <si>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</si>
  <si>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</si>
  <si>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</si>
  <si>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</si>
  <si>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</si>
  <si>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</si>
  <si>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</si>
  <si>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</si>
  <si>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</si>
  <si>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</si>
  <si>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</si>
  <si>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</si>
  <si>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</si>
  <si>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</si>
  <si>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</si>
  <si>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</si>
  <si>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</si>
  <si>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</si>
  <si>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</si>
  <si>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</si>
  <si>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</si>
  <si>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</si>
  <si>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</si>
  <si>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</si>
  <si>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</si>
  <si>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</si>
  <si>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</si>
  <si>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</si>
  <si>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</si>
  <si>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</si>
  <si>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</si>
  <si>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</si>
  <si>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</si>
  <si>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</si>
  <si>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</si>
  <si>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</si>
  <si>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</si>
  <si>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</si>
  <si>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</si>
  <si>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</si>
  <si>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</si>
  <si>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</si>
  <si>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</si>
  <si>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</si>
  <si>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</si>
  <si>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</si>
  <si>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</si>
  <si>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</si>
  <si>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</si>
  <si>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</si>
  <si>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</si>
  <si>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</si>
  <si>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</si>
  <si>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</si>
  <si>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</si>
  <si>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</si>
  <si>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</si>
  <si>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</si>
  <si>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</si>
  <si>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</si>
  <si>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</si>
  <si>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</si>
  <si>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</si>
  <si>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</si>
  <si>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</si>
  <si>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</si>
  <si>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</si>
  <si>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</si>
  <si>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</si>
  <si>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</si>
  <si>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</si>
  <si>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</si>
  <si>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</si>
  <si>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</si>
  <si>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</si>
  <si>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</si>
  <si>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</si>
  <si>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</si>
  <si>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</si>
  <si>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</si>
  <si>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</si>
  <si>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</si>
  <si>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</si>
  <si>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</si>
  <si>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</si>
  <si>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</si>
  <si>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</si>
  <si>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</si>
  <si>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</si>
  <si>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</si>
  <si>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</si>
  <si>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</si>
  <si>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</si>
  <si>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</si>
  <si>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</si>
  <si>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</si>
  <si>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</si>
  <si>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</si>
  <si>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</si>
  <si>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</si>
  <si>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</si>
  <si>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</si>
  <si>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</si>
  <si>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</si>
  <si>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</si>
  <si>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</si>
  <si>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</si>
  <si>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</si>
  <si>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</si>
  <si>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</si>
  <si>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</si>
  <si>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</si>
  <si>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</si>
  <si>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</si>
  <si>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</si>
  <si>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</si>
  <si>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</si>
  <si>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</si>
  <si>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</si>
  <si>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</si>
  <si>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</si>
  <si>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</si>
  <si>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</si>
  <si>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</si>
  <si>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</si>
  <si>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</si>
  <si>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</si>
  <si>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</si>
  <si>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</si>
  <si>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</si>
  <si>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</si>
  <si>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</si>
  <si>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</si>
  <si>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</si>
  <si>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</si>
  <si>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</si>
  <si>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</si>
  <si>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</si>
  <si>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</si>
  <si>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</si>
  <si>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</si>
  <si>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</si>
  <si>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</si>
  <si>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</si>
  <si>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</si>
  <si>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</si>
  <si>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</si>
  <si>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</si>
  <si>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</si>
  <si>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</si>
  <si>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</si>
  <si>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</si>
  <si>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</si>
  <si>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</si>
  <si>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</si>
  <si>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</si>
  <si>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</si>
  <si>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</si>
  <si>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</si>
  <si>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</si>
  <si>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</si>
  <si>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</si>
  <si>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</si>
  <si>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</si>
  <si>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</si>
  <si>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</si>
  <si>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</si>
  <si>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</si>
  <si>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</si>
  <si>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</si>
  <si>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</si>
  <si>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</si>
  <si>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</si>
  <si>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</si>
  <si>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</si>
  <si>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</si>
  <si>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</si>
  <si>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</si>
  <si>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</si>
  <si>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</si>
  <si>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</si>
  <si>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</si>
  <si>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</si>
  <si>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</si>
  <si>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</si>
  <si>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</si>
  <si>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</si>
  <si>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</si>
  <si>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</si>
  <si>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</si>
  <si>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</si>
  <si>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</si>
  <si>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</si>
  <si>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</si>
  <si>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</si>
  <si>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</si>
  <si>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</si>
  <si>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</si>
  <si>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</si>
  <si>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</si>
  <si>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</si>
  <si>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</si>
  <si>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</si>
  <si>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</si>
  <si>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</si>
  <si>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</si>
  <si>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</si>
  <si>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</si>
  <si>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</si>
  <si>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</si>
  <si>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</si>
  <si>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</si>
  <si>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</si>
  <si>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</si>
  <si>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</si>
  <si>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</si>
  <si>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</si>
  <si>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</si>
  <si>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</si>
  <si>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</si>
  <si>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</si>
  <si>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</si>
  <si>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</si>
  <si>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</si>
  <si>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</si>
  <si>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</si>
  <si>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</si>
  <si>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</si>
  <si>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</si>
  <si>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</si>
  <si>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</si>
  <si>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</si>
  <si>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</si>
  <si>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</si>
  <si>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</si>
  <si>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</si>
  <si>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</si>
  <si>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</si>
  <si>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</si>
  <si>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</si>
  <si>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</si>
  <si>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</si>
  <si>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</si>
  <si>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</si>
  <si>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</si>
  <si>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</si>
  <si>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</si>
  <si>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</si>
  <si>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</si>
  <si>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</si>
  <si>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</si>
  <si>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</si>
  <si>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</si>
  <si>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</si>
  <si>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</si>
  <si>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</si>
  <si>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</si>
  <si>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</si>
  <si>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</si>
  <si>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</si>
  <si>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</si>
  <si>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</si>
  <si>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</si>
  <si>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</si>
  <si>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</si>
  <si>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</si>
  <si>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</si>
  <si>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</si>
  <si>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</si>
  <si>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</si>
  <si>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</si>
  <si>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</si>
  <si>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</si>
  <si>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</si>
  <si>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</si>
  <si>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</si>
  <si>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</si>
  <si>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</si>
  <si>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</si>
  <si>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</si>
  <si>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</si>
  <si>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</si>
  <si>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</si>
  <si>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</si>
  <si>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</si>
  <si>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</si>
  <si>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</si>
  <si>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</si>
  <si>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</si>
  <si>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</si>
  <si>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</si>
  <si>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</si>
  <si>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</si>
  <si>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</si>
  <si>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</si>
  <si>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</si>
  <si>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</si>
  <si>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</si>
  <si>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</si>
  <si>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</si>
  <si>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</si>
  <si>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</si>
  <si>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</si>
  <si>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</si>
  <si>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</si>
  <si>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</si>
  <si>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</si>
  <si>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</si>
  <si>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</si>
  <si>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</si>
  <si>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</si>
  <si>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</si>
  <si>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</si>
  <si>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</si>
  <si>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</si>
  <si>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</si>
  <si>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</si>
  <si>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</si>
  <si>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</si>
  <si>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</si>
  <si>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</si>
  <si>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</si>
  <si>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</si>
  <si>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</si>
  <si>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</si>
  <si>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</si>
  <si>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</si>
  <si>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</si>
  <si>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</si>
  <si>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</si>
  <si>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</si>
  <si>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</si>
  <si>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</si>
  <si>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</si>
  <si>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</si>
  <si>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</si>
  <si>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</si>
  <si>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</si>
  <si>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</si>
  <si>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</si>
  <si>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</si>
  <si>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</si>
  <si>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</si>
  <si>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</si>
  <si>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</si>
  <si>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</si>
  <si>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</si>
  <si>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</si>
  <si>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</si>
  <si>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</si>
  <si>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</si>
  <si>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</si>
  <si>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</si>
  <si>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</si>
  <si>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</si>
  <si>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</si>
  <si>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</si>
  <si>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</si>
  <si>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</si>
  <si>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</si>
  <si>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</si>
  <si>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</si>
  <si>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</si>
  <si>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</si>
  <si>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</si>
  <si>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</si>
  <si>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</si>
  <si>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</si>
  <si>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</si>
  <si>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</si>
  <si>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</si>
  <si>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</si>
  <si>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</si>
  <si>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</si>
  <si>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</si>
  <si>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</si>
  <si>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</si>
  <si>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</si>
  <si>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</si>
  <si>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</si>
  <si>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</si>
  <si>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</si>
  <si>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</si>
  <si>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</si>
  <si>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</si>
  <si>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</si>
  <si>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</si>
  <si>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</si>
  <si>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</si>
  <si>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</si>
  <si>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</si>
  <si>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</si>
  <si>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</si>
  <si>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</si>
  <si>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</si>
  <si>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</si>
  <si>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</si>
  <si>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</si>
  <si>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</si>
  <si>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</si>
  <si>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</si>
  <si>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</si>
  <si>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</si>
  <si>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</si>
  <si>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</si>
  <si>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</si>
  <si>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</si>
  <si>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</si>
  <si>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</si>
  <si>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</si>
  <si>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</si>
  <si>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</si>
  <si>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</si>
  <si>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</si>
  <si>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</si>
  <si>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</si>
  <si>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</si>
  <si>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</si>
  <si>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</si>
  <si>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</si>
  <si>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</si>
  <si>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</si>
  <si>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</si>
  <si>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</si>
  <si>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</si>
  <si>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</si>
  <si>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</si>
  <si>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</si>
  <si>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</si>
  <si>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</si>
  <si>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</si>
  <si>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</si>
  <si>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</si>
  <si>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</si>
  <si>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</si>
  <si>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</si>
  <si>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</si>
  <si>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</si>
  <si>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</si>
  <si>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</si>
  <si>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</si>
  <si>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</si>
  <si>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</si>
  <si>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</si>
  <si>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</si>
  <si>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</si>
  <si>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</si>
  <si>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</si>
  <si>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</si>
  <si>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</si>
  <si>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</si>
  <si>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</si>
  <si>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</si>
  <si>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</si>
  <si>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</si>
  <si>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</si>
  <si>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</si>
  <si>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</si>
  <si>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</si>
  <si>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</si>
  <si>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</si>
  <si>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</si>
  <si>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</si>
  <si>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</si>
  <si>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</si>
  <si>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</si>
  <si>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</si>
  <si>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</si>
  <si>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</si>
  <si>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</si>
  <si>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</si>
  <si>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</si>
  <si>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</si>
  <si>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</si>
  <si>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</si>
  <si>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</si>
  <si>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</si>
  <si>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</si>
  <si>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</si>
  <si>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</si>
  <si>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</si>
  <si>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</si>
  <si>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</si>
  <si>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</si>
  <si>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</si>
  <si>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</si>
  <si>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</si>
  <si>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</si>
  <si>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</si>
  <si>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</si>
  <si>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</si>
  <si>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</si>
  <si>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</si>
  <si>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</si>
  <si>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</si>
  <si>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</si>
  <si>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</si>
  <si>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</si>
  <si>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</si>
  <si>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</si>
  <si>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</si>
  <si>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</si>
  <si>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</si>
  <si>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</si>
  <si>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</si>
  <si>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</si>
  <si>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</si>
  <si>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</si>
  <si>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</si>
  <si>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</si>
  <si>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</si>
  <si>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</si>
  <si>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</si>
  <si>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</si>
  <si>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</si>
  <si>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</si>
  <si>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</si>
  <si>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</si>
  <si>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</si>
  <si>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</si>
  <si>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</si>
  <si>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</si>
  <si>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</si>
  <si>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</si>
  <si>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</si>
  <si>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</si>
  <si>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</si>
  <si>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</si>
  <si>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</si>
  <si>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</si>
  <si>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</si>
  <si>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</si>
  <si>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</si>
  <si>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</si>
  <si>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</si>
  <si>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</si>
  <si>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</si>
  <si>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</si>
  <si>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</si>
  <si>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</si>
  <si>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</si>
  <si>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</si>
  <si>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</si>
  <si>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</si>
  <si>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</si>
  <si>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</si>
  <si>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</si>
  <si>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</si>
  <si>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</si>
  <si>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</si>
  <si>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</si>
  <si>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</si>
  <si>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</si>
  <si>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</si>
  <si>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</si>
  <si>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</si>
  <si>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</si>
  <si>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</si>
  <si>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</si>
  <si>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</si>
  <si>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</si>
  <si>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</si>
  <si>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</si>
  <si>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</si>
  <si>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</si>
  <si>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</si>
  <si>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</si>
  <si>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</si>
  <si>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</si>
  <si>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</si>
  <si>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</si>
  <si>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</si>
  <si>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</si>
  <si>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</si>
  <si>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</si>
  <si>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</si>
  <si>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</si>
  <si>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</si>
  <si>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</si>
  <si>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</si>
  <si>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</si>
  <si>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</si>
  <si>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</si>
  <si>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</si>
  <si>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</si>
  <si>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</si>
  <si>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</si>
  <si>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</si>
  <si>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</si>
  <si>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</si>
  <si>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</si>
  <si>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</si>
  <si>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</si>
  <si>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</si>
  <si>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</si>
  <si>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</si>
  <si>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</si>
  <si>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</si>
  <si>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</si>
  <si>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</si>
  <si>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</si>
  <si>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</si>
  <si>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</si>
  <si>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</si>
  <si>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</si>
  <si>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</si>
  <si>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</si>
  <si>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</si>
  <si>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</si>
  <si>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</si>
  <si>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</si>
  <si>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</si>
  <si>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</si>
  <si>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</si>
  <si>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</si>
  <si>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</si>
  <si>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</si>
  <si>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</si>
  <si>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</si>
  <si>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</si>
  <si>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</si>
  <si>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</si>
  <si>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</si>
  <si>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</si>
  <si>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</si>
  <si>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</si>
  <si>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</si>
  <si>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</si>
  <si>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</si>
  <si>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</si>
  <si>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</si>
  <si>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</si>
  <si>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</si>
  <si>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</si>
  <si>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</si>
  <si>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</si>
  <si>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</si>
  <si>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</si>
  <si>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</si>
  <si>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</si>
  <si>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</si>
  <si>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</si>
  <si>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</si>
  <si>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</si>
  <si>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</si>
  <si>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</si>
  <si>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</si>
  <si>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</si>
  <si>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</si>
  <si>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</si>
  <si>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</si>
  <si>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</si>
  <si>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</si>
  <si>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</si>
  <si>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</si>
  <si>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</si>
  <si>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</si>
  <si>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</si>
  <si>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</si>
  <si>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</si>
  <si>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</si>
  <si>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</si>
  <si>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</si>
  <si>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</si>
  <si>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</si>
  <si>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</si>
  <si>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</si>
  <si>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</si>
  <si>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</si>
  <si>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</si>
  <si>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</si>
  <si>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</si>
  <si>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</si>
  <si>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</si>
  <si>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</si>
  <si>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</si>
  <si>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</si>
  <si>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</si>
  <si>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</si>
  <si>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</si>
  <si>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</si>
  <si>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</si>
  <si>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</si>
  <si>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</si>
  <si>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</si>
  <si>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</si>
  <si>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</si>
  <si>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</si>
  <si>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</si>
  <si>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</si>
  <si>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</si>
  <si>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</si>
  <si>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</si>
  <si>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</si>
  <si>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</si>
  <si>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</si>
  <si>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</si>
  <si>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</si>
  <si>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</si>
  <si>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</si>
  <si>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</si>
  <si>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</si>
  <si>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</si>
  <si>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</si>
  <si>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</si>
  <si>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</si>
  <si>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</si>
  <si>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</si>
  <si>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</si>
  <si>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</si>
  <si>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</si>
  <si>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</si>
  <si>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</si>
  <si>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</si>
  <si>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</si>
  <si>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</si>
  <si>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</si>
  <si>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</si>
  <si>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</si>
  <si>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</si>
  <si>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</si>
  <si>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</si>
  <si>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</si>
  <si>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</si>
  <si>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</si>
  <si>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</si>
  <si>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</si>
  <si>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</si>
  <si>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</si>
  <si>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</si>
  <si>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</si>
  <si>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</si>
  <si>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</si>
  <si>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</si>
  <si>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</si>
  <si>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</si>
  <si>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</si>
  <si>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</si>
  <si>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</si>
  <si>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</si>
  <si>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</si>
  <si>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</si>
  <si>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</si>
  <si>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</si>
  <si>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</si>
  <si>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</si>
  <si>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</si>
  <si>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</si>
  <si>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</si>
  <si>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</si>
  <si>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</si>
  <si>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</si>
  <si>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</si>
  <si>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</si>
  <si>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</si>
  <si>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</si>
  <si>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</si>
  <si>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</si>
  <si>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</si>
  <si>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</si>
  <si>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</si>
  <si>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</si>
  <si>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</si>
  <si>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</si>
  <si>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</si>
  <si>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</si>
  <si>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</si>
  <si>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</si>
  <si>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</si>
  <si>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</si>
  <si>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</si>
  <si>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</si>
  <si>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</si>
  <si>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</si>
  <si>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</si>
  <si>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</si>
  <si>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</si>
  <si>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</si>
  <si>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</si>
  <si>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</si>
  <si>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</si>
  <si>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</si>
  <si>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</si>
  <si>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</si>
  <si>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</si>
  <si>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</si>
  <si>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</si>
  <si>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</si>
  <si>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</si>
  <si>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</si>
  <si>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</si>
  <si>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</si>
  <si>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</si>
  <si>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</si>
  <si>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</si>
  <si>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</si>
  <si>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</si>
  <si>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</si>
  <si>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</si>
  <si>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</si>
  <si>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</si>
  <si>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</si>
  <si>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</si>
  <si>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</si>
  <si>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</si>
  <si>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</si>
  <si>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</si>
  <si>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</si>
  <si>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</si>
  <si>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</si>
  <si>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</si>
  <si>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</si>
  <si>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</si>
  <si>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</si>
  <si>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</si>
  <si>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</si>
  <si>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</si>
  <si>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</si>
  <si>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</si>
  <si>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</si>
  <si>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</si>
  <si>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</si>
  <si>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</si>
  <si>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</si>
  <si>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</si>
  <si>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</si>
  <si>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</si>
  <si>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</si>
  <si>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</si>
  <si>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</si>
  <si>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</si>
  <si>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</si>
  <si>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</si>
  <si>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</si>
  <si>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</si>
  <si>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</si>
  <si>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</si>
  <si>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</si>
  <si>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</si>
  <si>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</si>
  <si>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</si>
  <si>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</si>
  <si>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</si>
  <si>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</si>
  <si>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</si>
  <si>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</si>
  <si>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</si>
  <si>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</si>
  <si>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</si>
  <si>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</si>
  <si>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</si>
  <si>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</si>
  <si>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</si>
  <si>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</si>
  <si>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</si>
  <si>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</si>
  <si>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</si>
  <si>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</si>
  <si>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</si>
  <si>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</si>
  <si>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</si>
  <si>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</si>
  <si>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</si>
  <si>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</si>
  <si>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</si>
  <si>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</si>
  <si>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</si>
  <si>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</si>
  <si>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</si>
  <si>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</si>
  <si>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</si>
  <si>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</si>
  <si>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</si>
  <si>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</si>
  <si>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</si>
  <si>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</si>
  <si>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</si>
  <si>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</si>
  <si>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</si>
  <si>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</si>
  <si>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</si>
  <si>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</si>
  <si>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</si>
  <si>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</si>
  <si>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</si>
  <si>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</si>
  <si>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</si>
  <si>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</si>
  <si>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</si>
  <si>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</si>
  <si>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</si>
  <si>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</si>
  <si>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</si>
  <si>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</si>
  <si>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</si>
  <si>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</si>
  <si>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</si>
  <si>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</si>
  <si>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</si>
  <si>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</si>
  <si>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</si>
  <si>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</si>
  <si>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</si>
  <si>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</si>
  <si>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</si>
  <si>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</si>
  <si>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</si>
  <si>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</si>
  <si>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</si>
  <si>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</si>
  <si>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</si>
  <si>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</si>
  <si>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</si>
  <si>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</si>
  <si>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</si>
  <si>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</si>
  <si>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</si>
  <si>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</si>
  <si>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</si>
  <si>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</si>
  <si>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</si>
  <si>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</si>
  <si>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</si>
  <si>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</si>
  <si>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</si>
  <si>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</si>
  <si>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</si>
  <si>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</si>
  <si>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</si>
  <si>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</si>
  <si>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</si>
  <si>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</si>
  <si>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</si>
  <si>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</si>
  <si>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</si>
  <si>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</si>
  <si>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</si>
  <si>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</si>
  <si>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</si>
  <si>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</si>
  <si>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</si>
  <si>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</si>
  <si>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</si>
  <si>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</si>
  <si>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</si>
  <si>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</si>
  <si>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</si>
  <si>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</si>
  <si>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</si>
  <si>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</si>
  <si>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</si>
  <si>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</si>
  <si>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</si>
  <si>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</si>
  <si>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</si>
  <si>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</si>
  <si>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</si>
  <si>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</si>
  <si>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</si>
  <si>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</si>
  <si>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</si>
  <si>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</si>
  <si>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</si>
  <si>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</si>
  <si>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</si>
  <si>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</si>
  <si>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</si>
  <si>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</si>
  <si>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</si>
  <si>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</si>
  <si>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</si>
  <si>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</si>
  <si>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</si>
  <si>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</si>
  <si>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</si>
  <si>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</si>
  <si>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</si>
  <si>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</si>
  <si>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</si>
  <si>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</si>
  <si>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</si>
  <si>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</si>
  <si>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</si>
  <si>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</si>
  <si>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</si>
  <si>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</si>
  <si>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</si>
  <si>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</si>
  <si>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</si>
  <si>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</si>
  <si>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</si>
  <si>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</si>
  <si>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</si>
  <si>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</si>
  <si>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</si>
  <si>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</si>
  <si>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</si>
  <si>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</si>
  <si>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</si>
  <si>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</si>
  <si>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</si>
  <si>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</si>
  <si>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</si>
  <si>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</si>
  <si>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</si>
  <si>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</si>
  <si>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</si>
  <si>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</si>
  <si>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</si>
  <si>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</si>
  <si>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</si>
  <si>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</si>
  <si>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</si>
  <si>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</si>
  <si>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</si>
  <si>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</si>
  <si>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</si>
  <si>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</si>
  <si>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</si>
  <si>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</si>
  <si>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</si>
  <si>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</si>
  <si>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</si>
  <si>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</si>
  <si>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</si>
  <si>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</si>
  <si>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</si>
  <si>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</si>
  <si>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</si>
  <si>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</si>
  <si>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</si>
  <si>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</si>
  <si>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</si>
  <si>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</si>
  <si>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</si>
  <si>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</si>
  <si>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</si>
  <si>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</si>
  <si>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</si>
  <si>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</si>
  <si>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</si>
  <si>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</si>
  <si>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</si>
  <si>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</si>
  <si>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</si>
  <si>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</si>
  <si>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</si>
  <si>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</si>
  <si>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</si>
  <si>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</si>
  <si>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</si>
  <si>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</si>
  <si>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</si>
  <si>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</si>
  <si>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</si>
  <si>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</si>
  <si>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</si>
  <si>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</si>
  <si>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</si>
  <si>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</si>
  <si>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</si>
  <si>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</si>
  <si>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</si>
  <si>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</si>
  <si>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</si>
  <si>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</si>
  <si>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</si>
  <si>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</si>
  <si>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</si>
  <si>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</si>
  <si>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</si>
  <si>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</si>
  <si>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</si>
  <si>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</si>
  <si>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</si>
  <si>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</si>
  <si>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</si>
  <si>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</si>
  <si>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</si>
  <si>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</si>
  <si>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</si>
  <si>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</si>
  <si>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</si>
  <si>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</si>
  <si>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</si>
  <si>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</si>
  <si>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</si>
  <si>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</si>
  <si>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</si>
  <si>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</si>
  <si>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</si>
  <si>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</si>
  <si>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</si>
  <si>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</si>
  <si>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</si>
  <si>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</si>
  <si>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</si>
  <si>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</si>
  <si>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</si>
  <si>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</si>
  <si>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</si>
  <si>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</si>
  <si>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</si>
  <si>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</si>
  <si>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</si>
  <si>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</si>
  <si>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</si>
  <si>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</si>
  <si>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</si>
  <si>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</si>
  <si>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</si>
  <si>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</si>
  <si>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</si>
  <si>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</si>
  <si>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</si>
  <si>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</si>
  <si>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</si>
  <si>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</si>
  <si>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</si>
  <si>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</si>
  <si>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</si>
  <si>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</si>
  <si>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</si>
  <si>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</si>
  <si>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</si>
  <si>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</si>
  <si>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</si>
  <si>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</si>
  <si>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</si>
  <si>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</si>
  <si>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</si>
  <si>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</si>
  <si>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</si>
  <si>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</si>
  <si>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</si>
  <si>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</si>
  <si>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</si>
  <si>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</si>
  <si>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</si>
  <si>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</si>
  <si>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</si>
  <si>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</si>
  <si>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</si>
  <si>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</si>
  <si>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</si>
  <si>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</si>
  <si>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</si>
  <si>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</si>
  <si>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</si>
  <si>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</si>
  <si>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</si>
  <si>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</si>
  <si>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</si>
  <si>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</si>
  <si>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</si>
  <si>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</si>
  <si>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</si>
  <si>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</si>
  <si>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</si>
  <si>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</si>
  <si>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</si>
  <si>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</si>
  <si>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</si>
  <si>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</si>
  <si>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</si>
  <si>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</si>
  <si>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</si>
  <si>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</si>
  <si>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</si>
  <si>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</si>
  <si>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</si>
  <si>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</si>
  <si>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</si>
  <si>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</si>
  <si>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</si>
  <si>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</si>
  <si>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</si>
  <si>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</si>
  <si>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</si>
  <si>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</si>
  <si>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</si>
  <si>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</si>
  <si>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</si>
  <si>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</si>
  <si>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</si>
  <si>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</si>
  <si>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</si>
  <si>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</si>
  <si>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</si>
  <si>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</si>
  <si>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</si>
  <si>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</si>
  <si>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</si>
  <si>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</si>
  <si>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</si>
  <si>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</si>
  <si>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</si>
  <si>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</si>
  <si>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</si>
  <si>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</si>
  <si>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</si>
  <si>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</si>
  <si>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</si>
  <si>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</si>
  <si>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</si>
  <si>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</si>
  <si>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</si>
  <si>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</si>
  <si>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</si>
  <si>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</si>
  <si>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</si>
  <si>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</si>
  <si>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</si>
  <si>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</si>
  <si>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</si>
  <si>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</si>
  <si>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</si>
  <si>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</si>
  <si>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</si>
  <si>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</si>
  <si>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</si>
  <si>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</si>
  <si>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</si>
  <si>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</si>
  <si>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</si>
  <si>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</si>
  <si>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</si>
  <si>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</si>
  <si>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</si>
  <si>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</si>
  <si>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</si>
  <si>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</si>
  <si>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</si>
  <si>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</si>
  <si>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</si>
  <si>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</si>
  <si>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</si>
  <si>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</si>
  <si>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</si>
  <si>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</si>
  <si>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</si>
  <si>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</si>
  <si>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</si>
  <si>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</si>
  <si>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</si>
  <si>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</si>
  <si>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</si>
  <si>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</si>
  <si>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</si>
  <si>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</si>
  <si>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</si>
  <si>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</si>
  <si>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</si>
  <si>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</si>
  <si>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</si>
  <si>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</si>
  <si>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</si>
  <si>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</si>
  <si>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</si>
  <si>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</si>
  <si>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</si>
  <si>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</si>
  <si>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</si>
  <si>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</si>
  <si>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</si>
  <si>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</si>
  <si>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</si>
  <si>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</si>
  <si>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</si>
  <si>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</si>
  <si>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</si>
  <si>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</si>
  <si>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</si>
  <si>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</si>
  <si>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</si>
  <si>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</si>
  <si>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</si>
  <si>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</si>
  <si>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</si>
  <si>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</si>
  <si>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</si>
  <si>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</si>
  <si>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</si>
  <si>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</si>
  <si>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</si>
  <si>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</si>
  <si>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</si>
  <si>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</si>
  <si>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</si>
  <si>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</si>
  <si>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</si>
  <si>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</si>
  <si>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</si>
  <si>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</si>
  <si>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</si>
  <si>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</si>
  <si>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</si>
  <si>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</si>
  <si>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</si>
  <si>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</si>
  <si>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</si>
  <si>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</si>
  <si>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</si>
  <si>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</si>
  <si>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</si>
  <si>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</si>
  <si>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</si>
  <si>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</si>
  <si>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</si>
  <si>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</si>
  <si>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</si>
  <si>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</si>
  <si>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</si>
  <si>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</si>
  <si>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</si>
  <si>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</si>
  <si>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</si>
  <si>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</si>
  <si>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</si>
  <si>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</si>
  <si>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</si>
  <si>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</si>
  <si>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</si>
  <si>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</si>
  <si>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</si>
  <si>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</si>
  <si>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</si>
  <si>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</si>
  <si>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</si>
  <si>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</si>
  <si>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</si>
  <si>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</si>
  <si>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</si>
  <si>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</si>
  <si>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</si>
  <si>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</si>
  <si>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</si>
  <si>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</si>
  <si>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</si>
  <si>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</si>
  <si>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</si>
  <si>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</si>
  <si>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</si>
  <si>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</si>
  <si>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</si>
  <si>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</si>
  <si>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</si>
  <si>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</si>
  <si>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</si>
  <si>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</si>
  <si>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</si>
  <si>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</si>
  <si>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</si>
  <si>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</si>
  <si>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</si>
  <si>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</si>
  <si>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</si>
  <si>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</si>
  <si>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</si>
  <si>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</si>
  <si>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</si>
  <si>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</si>
  <si>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</si>
  <si>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</si>
  <si>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</si>
  <si>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</si>
  <si>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</si>
  <si>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</si>
  <si>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</si>
  <si>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</si>
  <si>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</si>
  <si>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</si>
  <si>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</si>
  <si>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</si>
  <si>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</si>
  <si>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</si>
  <si>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</si>
  <si>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</si>
  <si>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</si>
  <si>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</si>
  <si>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</si>
  <si>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</si>
  <si>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</si>
  <si>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</si>
  <si>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</si>
  <si>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</si>
  <si>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</si>
  <si>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</si>
  <si>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</si>
  <si>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</si>
  <si>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</si>
  <si>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</si>
  <si>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</si>
  <si>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</si>
  <si>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</si>
  <si>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</si>
  <si>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</si>
  <si>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</si>
  <si>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</si>
  <si>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</si>
  <si>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</si>
  <si>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</si>
  <si>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</si>
  <si>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</si>
  <si>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</si>
  <si>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</si>
  <si>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</si>
  <si>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</si>
  <si>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</si>
  <si>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</si>
  <si>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</si>
  <si>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</si>
  <si>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</si>
  <si>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</si>
  <si>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</si>
  <si>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</si>
  <si>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</si>
  <si>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</si>
  <si>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</si>
  <si>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</si>
  <si>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</si>
  <si>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</si>
  <si>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</si>
  <si>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</si>
  <si>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</si>
  <si>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</si>
  <si>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</si>
  <si>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</si>
  <si>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</si>
  <si>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</si>
  <si>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</si>
  <si>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</si>
  <si>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</si>
  <si>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</si>
  <si>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</si>
  <si>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</si>
  <si>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</si>
  <si>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</si>
  <si>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</si>
  <si>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</si>
  <si>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</si>
  <si>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</si>
  <si>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</si>
  <si>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</si>
  <si>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</si>
  <si>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</si>
  <si>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</si>
  <si>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</si>
  <si>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</si>
  <si>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</si>
  <si>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</si>
  <si>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</si>
  <si>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</si>
  <si>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</si>
  <si>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</si>
  <si>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</si>
  <si>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</si>
  <si>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</si>
  <si>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</si>
  <si>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</si>
  <si>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</si>
  <si>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</si>
  <si>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</si>
  <si>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</si>
  <si>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</si>
  <si>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</si>
  <si>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</si>
  <si>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</si>
  <si>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</si>
  <si>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</si>
  <si>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</si>
  <si>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</si>
  <si>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</si>
  <si>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</si>
  <si>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</si>
  <si>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</si>
  <si>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</si>
  <si>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</si>
  <si>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</si>
  <si>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</si>
  <si>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</si>
  <si>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</si>
  <si>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</si>
  <si>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</si>
  <si>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</si>
  <si>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</si>
  <si>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</si>
  <si>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</si>
  <si>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</si>
  <si>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</si>
  <si>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</si>
  <si>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</si>
  <si>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</si>
  <si>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</si>
  <si>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</si>
  <si>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</si>
  <si>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</si>
  <si>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</si>
  <si>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</si>
  <si>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</si>
  <si>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</si>
  <si>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</si>
  <si>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</si>
  <si>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</si>
  <si>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</si>
  <si>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</si>
  <si>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</si>
  <si>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</si>
  <si>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</si>
  <si>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</si>
  <si>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</si>
  <si>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</si>
  <si>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</si>
  <si>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</si>
  <si>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</si>
  <si>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</si>
  <si>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</si>
  <si>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</si>
  <si>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</si>
  <si>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</si>
  <si>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</si>
  <si>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</si>
  <si>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</si>
  <si>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</si>
  <si>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</si>
  <si>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</si>
  <si>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</si>
  <si>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</si>
  <si>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</si>
  <si>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</si>
  <si>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</si>
  <si>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</si>
  <si>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</si>
  <si>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</si>
  <si>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</si>
  <si>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</si>
  <si>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</si>
  <si>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</si>
  <si>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</si>
  <si>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</si>
  <si>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</si>
  <si>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</si>
  <si>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</si>
  <si>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</si>
  <si>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</si>
  <si>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</si>
  <si>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</si>
  <si>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</si>
  <si>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</si>
  <si>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</si>
  <si>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</si>
  <si>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</si>
  <si>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</si>
  <si>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</si>
  <si>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</si>
  <si>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</si>
  <si>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</si>
  <si>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</si>
  <si>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</si>
  <si>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</si>
  <si>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</si>
  <si>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</si>
  <si>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</si>
  <si>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</si>
  <si>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</si>
  <si>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</si>
  <si>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</si>
  <si>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</si>
  <si>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</si>
  <si>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</si>
  <si>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</si>
  <si>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</si>
  <si>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</si>
  <si>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</si>
  <si>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</si>
  <si>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</si>
  <si>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</si>
  <si>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</si>
  <si>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</si>
  <si>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</si>
  <si>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</si>
  <si>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</si>
  <si>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</si>
  <si>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</si>
  <si>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</si>
  <si>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</si>
  <si>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</si>
  <si>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</si>
  <si>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</si>
  <si>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</si>
  <si>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</si>
  <si>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</si>
  <si>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</si>
  <si>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</si>
  <si>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</si>
  <si>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</si>
  <si>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</si>
  <si>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</si>
  <si>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</si>
  <si>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</si>
  <si>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</si>
  <si>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</si>
  <si>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</si>
  <si>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</si>
  <si>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</si>
  <si>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</si>
  <si>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</si>
  <si>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</si>
  <si>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</si>
  <si>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</si>
  <si>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</si>
  <si>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</si>
  <si>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</si>
  <si>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</si>
  <si>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</si>
  <si>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</si>
  <si>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</si>
  <si>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</si>
  <si>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</si>
  <si>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</si>
  <si>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</si>
  <si>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</si>
  <si>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</si>
  <si>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</si>
  <si>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</si>
  <si>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</si>
  <si>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</si>
  <si>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</si>
  <si>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</si>
  <si>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</si>
  <si>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</si>
  <si>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</si>
  <si>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</si>
  <si>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</si>
  <si>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</si>
  <si>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</si>
  <si>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</si>
  <si>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</si>
  <si>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</si>
  <si>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</si>
  <si>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</si>
  <si>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</si>
  <si>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</si>
  <si>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</si>
  <si>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</si>
  <si>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</si>
  <si>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</si>
  <si>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</si>
  <si>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</si>
  <si>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</si>
  <si>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</si>
  <si>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</si>
  <si>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</si>
  <si>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</si>
  <si>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</si>
  <si>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</si>
  <si>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</si>
  <si>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</si>
  <si>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</si>
  <si>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</si>
  <si>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</si>
  <si>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</si>
  <si>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</si>
  <si>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</si>
  <si>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</si>
  <si>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</si>
  <si>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</si>
  <si>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</si>
  <si>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</si>
  <si>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</si>
  <si>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</si>
  <si>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</si>
  <si>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</si>
  <si>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</si>
  <si>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</si>
  <si>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</si>
  <si>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</si>
  <si>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</si>
  <si>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</si>
  <si>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</si>
  <si>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</si>
  <si>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</si>
  <si>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</si>
  <si>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</si>
  <si>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</si>
  <si>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</si>
  <si>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</si>
  <si>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</si>
  <si>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</si>
  <si>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</si>
  <si>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</si>
  <si>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</si>
  <si>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</si>
  <si>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</si>
  <si>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</si>
  <si>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</si>
  <si>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</si>
  <si>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</si>
  <si>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</si>
  <si>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</si>
  <si>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</si>
  <si>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</si>
  <si>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</si>
  <si>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</si>
  <si>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</si>
  <si>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</si>
  <si>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</si>
  <si>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</si>
  <si>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</si>
  <si>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</si>
  <si>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</si>
  <si>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</si>
  <si>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</si>
  <si>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</si>
  <si>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</si>
  <si>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</si>
  <si>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</si>
  <si>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</si>
  <si>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</si>
  <si>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</si>
  <si>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</si>
  <si>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</si>
  <si>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</si>
  <si>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</si>
  <si>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</si>
  <si>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</si>
  <si>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</si>
  <si>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</si>
  <si>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</si>
  <si>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</si>
  <si>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</si>
  <si>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</si>
  <si>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</si>
  <si>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</si>
  <si>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</si>
  <si>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</si>
  <si>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</si>
  <si>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</si>
  <si>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</si>
  <si>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</si>
  <si>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</si>
  <si>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</si>
  <si>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</si>
  <si>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</si>
  <si>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</si>
  <si>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</si>
  <si>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</si>
  <si>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</si>
  <si>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</si>
  <si>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</si>
  <si>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</si>
  <si>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</si>
  <si>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</si>
  <si>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</si>
  <si>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</si>
  <si>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</si>
  <si>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</si>
  <si>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</si>
  <si>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</si>
  <si>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</si>
  <si>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</si>
  <si>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</si>
  <si>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</si>
  <si>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</si>
  <si>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</si>
  <si>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</si>
  <si>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</si>
  <si>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</si>
  <si>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</si>
  <si>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</si>
  <si>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</si>
  <si>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</si>
  <si>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</si>
  <si>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</si>
  <si>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</si>
  <si>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</si>
  <si>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</si>
  <si>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</si>
  <si>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</si>
  <si>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</si>
  <si>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</si>
  <si>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</si>
  <si>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</si>
  <si>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</si>
  <si>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</si>
  <si>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</si>
  <si>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</si>
  <si>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</si>
  <si>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</si>
  <si>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</si>
  <si>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</si>
  <si>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</si>
  <si>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</si>
  <si>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</si>
  <si>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</si>
  <si>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</si>
  <si>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</si>
  <si>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</si>
  <si>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</si>
  <si>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</si>
  <si>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</si>
  <si>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</si>
  <si>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</si>
  <si>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</si>
  <si>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</si>
  <si>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</si>
  <si>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</si>
  <si>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</si>
  <si>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</si>
  <si>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</si>
  <si>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</si>
  <si>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</si>
  <si>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</si>
  <si>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</si>
  <si>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</si>
  <si>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</si>
  <si>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</si>
  <si>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</si>
  <si>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</si>
  <si>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</si>
  <si>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</si>
  <si>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</si>
  <si>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</si>
  <si>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</si>
  <si>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</si>
  <si>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</si>
  <si>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</si>
  <si>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</si>
  <si>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</si>
  <si>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</si>
  <si>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</si>
  <si>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</si>
  <si>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</si>
  <si>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</si>
  <si>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</si>
  <si>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</si>
  <si>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</si>
  <si>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</si>
  <si>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</si>
  <si>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</si>
  <si>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</si>
  <si>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</si>
  <si>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</si>
  <si>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</si>
  <si>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</si>
  <si>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</si>
  <si>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</si>
  <si>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</si>
  <si>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</si>
  <si>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</si>
  <si>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</si>
  <si>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</si>
  <si>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</si>
  <si>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</si>
  <si>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</si>
  <si>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</si>
  <si>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</si>
  <si>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</si>
  <si>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</si>
  <si>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</si>
  <si>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</si>
  <si>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</si>
  <si>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</si>
  <si>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</si>
  <si>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</si>
  <si>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</si>
  <si>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</si>
  <si>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</si>
  <si>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</si>
  <si>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</si>
  <si>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</si>
  <si>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</si>
  <si>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</si>
  <si>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</si>
  <si>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</si>
  <si>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</si>
  <si>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</si>
  <si>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</si>
  <si>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</si>
  <si>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</si>
  <si>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</si>
  <si>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</si>
  <si>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</si>
  <si>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</si>
  <si>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</si>
  <si>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</si>
  <si>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</si>
  <si>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</si>
  <si>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</si>
  <si>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</si>
  <si>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</si>
  <si>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</si>
  <si>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</si>
  <si>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</si>
  <si>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</si>
  <si>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</si>
  <si>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</si>
  <si>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</si>
  <si>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</si>
  <si>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</si>
  <si>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</si>
  <si>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</si>
  <si>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</si>
  <si>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</si>
  <si>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</si>
  <si>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</si>
  <si>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</si>
  <si>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</si>
  <si>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</si>
  <si>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</si>
  <si>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</si>
  <si>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</si>
  <si>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</si>
  <si>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</si>
  <si>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</si>
  <si>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</si>
  <si>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</si>
  <si>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</si>
  <si>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</si>
  <si>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</si>
  <si>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</si>
  <si>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</si>
  <si>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</si>
  <si>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</si>
  <si>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</si>
  <si>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</si>
  <si>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</si>
  <si>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</si>
  <si>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</si>
  <si>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</si>
  <si>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</si>
  <si>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</si>
  <si>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</si>
  <si>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</si>
  <si>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</si>
  <si>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</si>
  <si>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</si>
  <si>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</si>
  <si>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</si>
  <si>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</si>
  <si>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</si>
  <si>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</si>
  <si>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</si>
  <si>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</si>
  <si>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</si>
  <si>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</si>
  <si>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</si>
  <si>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</si>
  <si>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</si>
  <si>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</si>
  <si>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</si>
  <si>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</si>
  <si>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</si>
  <si>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</si>
  <si>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</si>
  <si>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</si>
  <si>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</si>
  <si>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</si>
  <si>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</si>
  <si>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</si>
  <si>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</si>
  <si>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</si>
  <si>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</si>
  <si>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</si>
  <si>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</si>
  <si>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</si>
  <si>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</si>
  <si>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</si>
  <si>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</si>
  <si>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</si>
  <si>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</si>
  <si>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</si>
  <si>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</si>
  <si>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</si>
  <si>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</si>
  <si>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</si>
  <si>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</si>
  <si>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</si>
  <si>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</si>
  <si>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</si>
  <si>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</si>
  <si>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</si>
  <si>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</si>
  <si>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</si>
  <si>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</si>
  <si>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</si>
  <si>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</si>
  <si>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</si>
  <si>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</si>
  <si>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</si>
  <si>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</si>
  <si>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</si>
  <si>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</si>
  <si>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</si>
  <si>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</si>
  <si>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</si>
  <si>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</si>
  <si>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</si>
  <si>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</si>
  <si>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</si>
  <si>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</si>
  <si>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</si>
  <si>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</si>
  <si>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</si>
  <si>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</si>
  <si>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</si>
  <si>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</si>
  <si>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</si>
  <si>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</si>
  <si>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</si>
  <si>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</si>
  <si>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</si>
  <si>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</si>
  <si>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</si>
  <si>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</si>
  <si>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</si>
  <si>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</si>
  <si>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</si>
  <si>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</si>
  <si>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</si>
  <si>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</si>
  <si>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</si>
  <si>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</si>
  <si>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</si>
  <si>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</si>
  <si>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</si>
  <si>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</si>
  <si>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</si>
  <si>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</si>
  <si>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</si>
  <si>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</si>
  <si>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</si>
  <si>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</si>
  <si>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</si>
  <si>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</si>
  <si>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</si>
  <si>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</si>
  <si>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</si>
  <si>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</si>
  <si>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</si>
  <si>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</si>
  <si>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</si>
  <si>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</si>
  <si>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</si>
  <si>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</si>
  <si>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</si>
  <si>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</si>
  <si>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</si>
  <si>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</si>
  <si>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</si>
  <si>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</si>
  <si>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</si>
  <si>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</si>
  <si>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</si>
  <si>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</si>
  <si>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</si>
  <si>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</si>
  <si>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</si>
  <si>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</si>
  <si>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</si>
  <si>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</si>
  <si>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</si>
  <si>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</si>
  <si>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</si>
  <si>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</si>
  <si>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</si>
  <si>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</si>
  <si>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</si>
  <si>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</si>
  <si>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</si>
  <si>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</si>
  <si>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</si>
  <si>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</si>
  <si>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</si>
  <si>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</si>
  <si>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</si>
  <si>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</si>
  <si>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</si>
  <si>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</si>
  <si>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</si>
  <si>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</si>
  <si>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</si>
  <si>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</si>
  <si>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</si>
  <si>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</si>
  <si>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</si>
  <si>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</si>
  <si>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</si>
  <si>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</si>
  <si>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</si>
  <si>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</si>
  <si>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</si>
  <si>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</si>
  <si>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</si>
  <si>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</si>
  <si>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</si>
  <si>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</si>
  <si>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</si>
  <si>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</si>
  <si>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</si>
  <si>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</si>
  <si>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</si>
  <si>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</si>
  <si>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</si>
  <si>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</si>
  <si>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</si>
  <si>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</si>
  <si>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</si>
  <si>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</si>
  <si>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</si>
  <si>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</si>
  <si>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</si>
  <si>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</si>
  <si>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</si>
  <si>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</si>
  <si>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</si>
  <si>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</si>
  <si>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</si>
  <si>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</si>
  <si>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</si>
  <si>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</si>
  <si>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</si>
  <si>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</si>
  <si>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</si>
  <si>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</si>
  <si>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</si>
  <si>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</si>
  <si>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</si>
  <si>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</si>
  <si>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</si>
  <si>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</si>
  <si>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</si>
  <si>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</si>
  <si>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</si>
  <si>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</si>
  <si>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</si>
  <si>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</si>
  <si>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</si>
  <si>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</si>
  <si>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</si>
  <si>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</si>
  <si>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</si>
  <si>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</si>
  <si>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</si>
  <si>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</si>
  <si>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</si>
  <si>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</si>
  <si>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</si>
  <si>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</si>
  <si>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</si>
  <si>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</si>
  <si>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</si>
  <si>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</si>
  <si>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</si>
  <si>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</si>
  <si>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</si>
  <si>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</si>
  <si>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</si>
  <si>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</si>
  <si>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</si>
  <si>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</si>
  <si>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</si>
  <si>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</si>
  <si>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</si>
  <si>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</si>
  <si>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</si>
  <si>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</si>
  <si>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</si>
  <si>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</si>
  <si>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</si>
  <si>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</si>
  <si>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</si>
  <si>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</si>
  <si>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</si>
  <si>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</si>
  <si>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</si>
  <si>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</si>
  <si>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</si>
  <si>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</si>
  <si>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</si>
  <si>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</si>
  <si>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</si>
  <si>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</si>
  <si>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</si>
  <si>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</si>
  <si>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</si>
  <si>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</si>
  <si>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</si>
  <si>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</si>
  <si>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</si>
  <si>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</si>
  <si>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</si>
  <si>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</si>
  <si>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</si>
  <si>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</si>
  <si>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</si>
  <si>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</si>
  <si>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</si>
  <si>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</si>
  <si>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</si>
  <si>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</si>
  <si>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</si>
  <si>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</si>
  <si>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</si>
  <si>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</si>
  <si>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</si>
  <si>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</si>
  <si>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</si>
  <si>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</si>
  <si>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</si>
  <si>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</si>
  <si>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</si>
  <si>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</si>
  <si>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</si>
  <si>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</si>
  <si>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</si>
  <si>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</si>
  <si>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</si>
  <si>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</si>
  <si>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</si>
  <si>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</si>
  <si>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</si>
  <si>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</si>
  <si>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</si>
  <si>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</si>
  <si>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</si>
  <si>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</si>
  <si>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</si>
  <si>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</si>
  <si>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</si>
  <si>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</si>
  <si>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</si>
  <si>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</si>
  <si>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</si>
  <si>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</si>
  <si>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</si>
  <si>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</si>
  <si>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</si>
  <si>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</si>
  <si>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</si>
  <si>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</si>
  <si>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</si>
  <si>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</si>
  <si>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</si>
  <si>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</si>
  <si>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</si>
  <si>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</si>
  <si>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</si>
  <si>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</si>
  <si>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</si>
  <si>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</si>
  <si>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</si>
  <si>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</si>
  <si>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</si>
  <si>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</si>
  <si>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</si>
  <si>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</si>
  <si>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</si>
  <si>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</si>
  <si>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</si>
  <si>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</si>
  <si>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</si>
  <si>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</si>
  <si>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</si>
  <si>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</si>
  <si>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</si>
  <si>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</si>
  <si>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</si>
  <si>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</si>
  <si>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</si>
  <si>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</si>
  <si>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</si>
  <si>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</si>
  <si>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</si>
  <si>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</si>
  <si>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</si>
  <si>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</si>
  <si>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</si>
  <si>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</si>
  <si>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</si>
  <si>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</si>
  <si>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</si>
  <si>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</si>
  <si>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</si>
  <si>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</si>
  <si>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</si>
  <si>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</si>
  <si>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</si>
  <si>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</si>
  <si>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</si>
  <si>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</si>
  <si>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</si>
  <si>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</si>
  <si>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</si>
  <si>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</si>
  <si>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</si>
  <si>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</si>
  <si>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</si>
  <si>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</si>
  <si>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</si>
  <si>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</si>
  <si>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</si>
  <si>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</si>
  <si>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</si>
  <si>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</si>
  <si>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</si>
  <si>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</si>
  <si>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</si>
  <si>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</si>
  <si>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</si>
  <si>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</si>
  <si>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</si>
  <si>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</si>
  <si>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</si>
  <si>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</si>
  <si>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</si>
  <si>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</si>
  <si>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</si>
  <si>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</si>
  <si>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</si>
  <si>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</si>
  <si>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</si>
  <si>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</si>
  <si>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</si>
  <si>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</si>
  <si>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</si>
  <si>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</si>
  <si>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</si>
  <si>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</si>
  <si>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</si>
  <si>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</si>
  <si>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</si>
  <si>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</si>
  <si>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</si>
  <si>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</si>
  <si>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</si>
  <si>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</si>
  <si>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</si>
  <si>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</si>
  <si>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</si>
  <si>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</si>
  <si>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</si>
  <si>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</si>
  <si>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</si>
  <si>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</si>
  <si>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</si>
  <si>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</si>
  <si>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</si>
  <si>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</si>
  <si>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</si>
  <si>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</si>
  <si>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</si>
  <si>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</si>
  <si>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</si>
  <si>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</si>
  <si>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</si>
  <si>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</si>
  <si>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</si>
  <si>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</si>
  <si>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</si>
  <si>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</si>
  <si>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</si>
  <si>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</si>
  <si>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</si>
  <si>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</si>
  <si>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</si>
  <si>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</si>
  <si>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</si>
  <si>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</si>
  <si>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</si>
  <si>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</si>
  <si>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</si>
  <si>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</si>
  <si>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</si>
  <si>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</si>
  <si>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</si>
  <si>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</si>
  <si>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</si>
  <si>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</si>
  <si>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</si>
  <si>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</si>
  <si>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</si>
  <si>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</si>
  <si>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</si>
  <si>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</si>
  <si>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</si>
  <si>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</si>
  <si>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</si>
  <si>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</si>
  <si>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</si>
  <si>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</si>
  <si>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</si>
  <si>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</si>
  <si>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</si>
  <si>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</si>
  <si>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</si>
  <si>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</si>
  <si>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</si>
  <si>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</si>
  <si>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</si>
  <si>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</si>
  <si>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</si>
  <si>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</si>
  <si>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</si>
  <si>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</si>
  <si>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</si>
  <si>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</si>
  <si>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</si>
  <si>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</si>
  <si>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</si>
  <si>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</si>
  <si>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</si>
  <si>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</si>
  <si>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</si>
  <si>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</si>
  <si>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</si>
  <si>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</si>
  <si>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</si>
  <si>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</si>
  <si>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</si>
  <si>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</si>
  <si>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</si>
  <si>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</si>
  <si>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</si>
  <si>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</si>
  <si>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</si>
  <si>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</si>
  <si>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</si>
  <si>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</si>
  <si>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</si>
  <si>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</si>
  <si>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</si>
  <si>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</si>
  <si>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</si>
  <si>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</si>
  <si>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</si>
  <si>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</si>
  <si>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</si>
  <si>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</si>
  <si>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</si>
  <si>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</si>
  <si>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</si>
  <si>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</si>
  <si>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</si>
  <si>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</si>
  <si>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</si>
  <si>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</si>
  <si>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</si>
  <si>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</si>
  <si>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</si>
  <si>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</si>
  <si>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</si>
  <si>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</si>
  <si>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</si>
  <si>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</si>
  <si>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</si>
  <si>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</si>
  <si>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</si>
  <si>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</si>
  <si>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</si>
  <si>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</si>
  <si>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</si>
  <si>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</si>
  <si>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</si>
  <si>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</si>
  <si>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</si>
  <si>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</si>
  <si>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</si>
  <si>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</si>
  <si>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</si>
  <si>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</si>
  <si>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</si>
  <si>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</si>
  <si>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</si>
  <si>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</si>
  <si>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</si>
  <si>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</si>
  <si>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</si>
  <si>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</si>
  <si>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</si>
  <si>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</si>
  <si>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</si>
  <si>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</si>
  <si>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</si>
  <si>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</si>
  <si>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</si>
  <si>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</si>
  <si>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</si>
  <si>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</si>
  <si>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</si>
  <si>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</si>
  <si>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</si>
  <si>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</si>
  <si>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</si>
  <si>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</si>
  <si>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</si>
  <si>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</si>
  <si>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</si>
  <si>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</si>
  <si>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</si>
  <si>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</si>
  <si>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</si>
  <si>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</si>
  <si>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</si>
  <si>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</si>
  <si>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</si>
  <si>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</si>
  <si>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</si>
  <si>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</si>
  <si>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</si>
  <si>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</si>
  <si>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</si>
  <si>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</si>
  <si>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</si>
  <si>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</si>
  <si>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</si>
  <si>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</si>
  <si>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</si>
  <si>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</si>
  <si>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</si>
  <si>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</si>
  <si>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</si>
  <si>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</si>
  <si>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</si>
  <si>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</si>
  <si>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</si>
  <si>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</si>
  <si>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</si>
  <si>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</si>
  <si>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</si>
  <si>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</si>
  <si>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</si>
  <si>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</si>
  <si>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</si>
  <si>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</si>
  <si>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</si>
  <si>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</si>
  <si>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</si>
  <si>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</si>
  <si>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</si>
  <si>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</si>
  <si>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</si>
  <si>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</si>
  <si>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</si>
  <si>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</si>
  <si>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</si>
  <si>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</si>
  <si>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</si>
  <si>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</si>
  <si>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</si>
  <si>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</si>
  <si>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</si>
  <si>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</si>
  <si>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</si>
  <si>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</si>
  <si>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</si>
  <si>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</si>
  <si>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</si>
  <si>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</si>
  <si>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</si>
  <si>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</si>
  <si>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</si>
  <si>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</si>
  <si>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</si>
  <si>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</si>
  <si>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</si>
  <si>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</si>
  <si>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</si>
  <si>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</si>
  <si>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</si>
  <si>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</si>
  <si>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</si>
  <si>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</si>
  <si>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</si>
  <si>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</si>
  <si>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</si>
  <si>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</si>
  <si>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</si>
  <si>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</si>
  <si>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</si>
  <si>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</si>
  <si>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</si>
  <si>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</si>
  <si>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</si>
  <si>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</si>
  <si>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</si>
  <si>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</si>
  <si>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</si>
  <si>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</si>
  <si>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</si>
  <si>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</si>
  <si>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</si>
  <si>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</si>
  <si>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</si>
  <si>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</si>
  <si>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</si>
  <si>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</si>
  <si>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</si>
  <si>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</si>
  <si>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</si>
  <si>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</si>
  <si>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</si>
  <si>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</si>
  <si>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</si>
  <si>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</si>
  <si>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</si>
  <si>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</si>
  <si>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</si>
  <si>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</si>
  <si>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</si>
  <si>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</si>
  <si>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</si>
  <si>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</si>
  <si>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</si>
  <si>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</si>
  <si>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</si>
  <si>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</si>
  <si>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</si>
  <si>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</si>
  <si>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</si>
  <si>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</si>
  <si>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</si>
  <si>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</si>
  <si>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</si>
  <si>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</si>
  <si>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</si>
  <si>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</si>
  <si>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</si>
  <si>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</si>
  <si>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</si>
  <si>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</si>
  <si>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</si>
  <si>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</si>
  <si>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</si>
  <si>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</si>
  <si>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</si>
  <si>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</si>
  <si>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</si>
  <si>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</si>
  <si>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</si>
  <si>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</si>
  <si>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</si>
  <si>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</si>
  <si>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</si>
  <si>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</si>
  <si>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</si>
  <si>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</si>
  <si>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</si>
  <si>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</si>
  <si>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</si>
  <si>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</si>
  <si>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</si>
  <si>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</si>
  <si>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</si>
  <si>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</si>
  <si>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</si>
  <si>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</si>
  <si>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</si>
  <si>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</si>
  <si>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</si>
  <si>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</si>
  <si>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</si>
  <si>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</si>
  <si>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</si>
  <si>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</si>
  <si>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</si>
  <si>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</si>
  <si>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</si>
  <si>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</si>
  <si>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</si>
  <si>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</si>
  <si>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</si>
  <si>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</si>
  <si>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</si>
  <si>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</si>
  <si>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</si>
  <si>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</si>
  <si>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</si>
  <si>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</si>
  <si>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</si>
  <si>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</si>
  <si>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</si>
  <si>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</si>
  <si>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</si>
  <si>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</si>
  <si>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</si>
  <si>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</si>
  <si>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</si>
  <si>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</si>
  <si>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</si>
  <si>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</si>
  <si>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</si>
  <si>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</si>
  <si>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</si>
  <si>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</si>
  <si>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</si>
  <si>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</si>
  <si>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</si>
  <si>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</si>
  <si>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</si>
  <si>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</si>
  <si>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</si>
  <si>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</si>
  <si>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</si>
  <si>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</si>
  <si>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</si>
  <si>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</si>
  <si>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</si>
  <si>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</si>
  <si>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</si>
  <si>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</si>
  <si>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</si>
  <si>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</si>
  <si>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</si>
  <si>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</si>
  <si>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</si>
  <si>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</si>
  <si>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</si>
  <si>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</si>
  <si>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</si>
  <si>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</si>
  <si>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</si>
  <si>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</si>
  <si>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</si>
  <si>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</si>
  <si>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</si>
  <si>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</si>
  <si>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</si>
  <si>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</si>
  <si>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</si>
  <si>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</si>
  <si>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</si>
  <si>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</si>
  <si>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</si>
  <si>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</si>
  <si>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</si>
  <si>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</si>
  <si>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</si>
  <si>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</si>
  <si>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</si>
  <si>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</si>
  <si>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</si>
  <si>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</si>
  <si>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</si>
  <si>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</si>
  <si>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</si>
  <si>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</si>
  <si>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</si>
  <si>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</si>
  <si>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</si>
  <si>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</si>
  <si>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</si>
  <si>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</si>
  <si>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</si>
  <si>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</si>
  <si>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</si>
  <si>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</si>
  <si>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</si>
  <si>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</si>
  <si>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</si>
  <si>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</si>
  <si>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</si>
  <si>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</si>
  <si>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</si>
  <si>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</si>
  <si>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</si>
  <si>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</si>
  <si>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</si>
  <si>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</si>
  <si>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</si>
  <si>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</si>
  <si>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</si>
  <si>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</si>
  <si>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</si>
  <si>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</si>
  <si>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</si>
  <si>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</si>
  <si>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</si>
  <si>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</si>
  <si>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</si>
  <si>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</si>
  <si>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</si>
  <si>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</si>
  <si>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</si>
  <si>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</si>
  <si>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</si>
  <si>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</si>
  <si>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</si>
  <si>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</si>
  <si>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</si>
  <si>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</si>
  <si>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</si>
  <si>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</si>
  <si>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</si>
  <si>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</si>
  <si>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</si>
  <si>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</si>
  <si>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</si>
  <si>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</si>
  <si>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</si>
  <si>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</si>
  <si>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</si>
  <si>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</si>
  <si>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</si>
  <si>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</si>
  <si>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</si>
  <si>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</si>
  <si>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</si>
  <si>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</si>
  <si>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</si>
  <si>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</si>
  <si>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</si>
  <si>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</si>
  <si>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</si>
  <si>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</si>
  <si>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</si>
  <si>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</si>
  <si>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</si>
  <si>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</si>
  <si>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</si>
  <si>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</si>
  <si>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</si>
  <si>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</si>
  <si>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</si>
  <si>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</si>
  <si>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</si>
  <si>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</si>
  <si>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</si>
  <si>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</si>
  <si>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</si>
  <si>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</si>
  <si>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</si>
  <si>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</si>
  <si>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</si>
  <si>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</si>
  <si>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</si>
  <si>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</si>
  <si>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</si>
  <si>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</si>
  <si>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</si>
  <si>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</si>
  <si>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</si>
  <si>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</si>
  <si>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</si>
  <si>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</si>
  <si>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</si>
  <si>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</si>
  <si>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</si>
  <si>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</si>
  <si>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</si>
  <si>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</si>
  <si>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</si>
  <si>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</si>
  <si>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</si>
  <si>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</si>
  <si>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</si>
  <si>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</si>
  <si>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</si>
  <si>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</si>
  <si>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</si>
  <si>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</si>
  <si>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</si>
  <si>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</si>
  <si>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</si>
  <si>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</si>
  <si>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</si>
  <si>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</si>
  <si>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</si>
  <si>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</si>
  <si>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</si>
  <si>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</si>
  <si>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</si>
  <si>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</si>
  <si>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</si>
  <si>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</si>
  <si>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</si>
  <si>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</si>
  <si>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</si>
  <si>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</si>
  <si>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</si>
  <si>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</si>
  <si>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</si>
  <si>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</si>
  <si>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</si>
  <si>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</si>
  <si>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</si>
  <si>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</si>
  <si>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</si>
  <si>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</si>
  <si>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</si>
  <si>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</si>
  <si>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</si>
  <si>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</si>
  <si>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</si>
  <si>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</si>
  <si>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</si>
  <si>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</si>
  <si>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</si>
  <si>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</si>
  <si>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</si>
  <si>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</si>
  <si>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</si>
  <si>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</si>
  <si>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</si>
  <si>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</si>
  <si>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</si>
  <si>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</si>
  <si>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</si>
  <si>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</si>
  <si>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</si>
  <si>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</si>
  <si>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</si>
  <si>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</si>
  <si>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</si>
  <si>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</si>
  <si>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</si>
  <si>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</si>
  <si>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</si>
  <si>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</si>
  <si>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</si>
  <si>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</si>
  <si>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</si>
  <si>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</si>
  <si>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</si>
  <si>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</si>
  <si>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</si>
  <si>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</si>
  <si>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</si>
  <si>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</si>
  <si>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</si>
  <si>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</si>
  <si>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</si>
  <si>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</si>
  <si>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</si>
  <si>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</si>
  <si>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</si>
  <si>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</si>
  <si>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</si>
  <si>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</si>
  <si>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</si>
  <si>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</si>
  <si>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</si>
  <si>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</si>
  <si>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</si>
  <si>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</si>
  <si>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</si>
  <si>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</si>
  <si>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</si>
  <si>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</si>
  <si>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</si>
  <si>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</si>
  <si>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</si>
  <si>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</si>
  <si>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</si>
  <si>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</si>
  <si>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</si>
  <si>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</si>
  <si>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</si>
  <si>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</si>
  <si>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</si>
  <si>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</si>
  <si>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</si>
  <si>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</si>
  <si>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</si>
  <si>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</si>
  <si>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</si>
  <si>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</si>
  <si>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</si>
  <si>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</si>
  <si>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</si>
  <si>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</si>
  <si>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</si>
  <si>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</si>
  <si>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</si>
  <si>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</si>
  <si>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</si>
  <si>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</si>
  <si>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</si>
  <si>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</si>
  <si>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</si>
  <si>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</si>
  <si>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</si>
  <si>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</si>
  <si>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</si>
  <si>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</si>
  <si>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</si>
  <si>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</si>
  <si>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</si>
  <si>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</si>
  <si>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</si>
  <si>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</si>
  <si>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</si>
  <si>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</si>
  <si>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</si>
  <si>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</si>
  <si>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</si>
  <si>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</si>
  <si>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</si>
  <si>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</si>
  <si>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</si>
  <si>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</si>
  <si>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</si>
  <si>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</si>
  <si>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</si>
  <si>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</si>
  <si>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</si>
  <si>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</si>
  <si>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</si>
  <si>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</si>
  <si>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</si>
  <si>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</si>
  <si>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</si>
  <si>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</si>
  <si>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</si>
  <si>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</si>
  <si>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</si>
  <si>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</si>
  <si>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</si>
  <si>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</si>
  <si>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</si>
  <si>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</si>
  <si>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</si>
  <si>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</si>
  <si>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</si>
  <si>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</si>
  <si>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</si>
  <si>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</si>
  <si>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</si>
  <si>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</si>
  <si>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</si>
  <si>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</si>
  <si>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</si>
  <si>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</si>
  <si>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</si>
  <si>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</si>
  <si>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</si>
  <si>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</si>
  <si>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</si>
  <si>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</si>
  <si>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</si>
  <si>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</si>
  <si>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</si>
  <si>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</si>
  <si>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</si>
  <si>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</si>
  <si>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</si>
  <si>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</si>
  <si>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</si>
  <si>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</si>
  <si>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</si>
  <si>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</si>
  <si>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</si>
  <si>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</si>
  <si>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</si>
  <si>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</si>
  <si>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</si>
  <si>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</si>
  <si>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</si>
  <si>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</si>
  <si>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</si>
  <si>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</si>
  <si>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</si>
  <si>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</si>
  <si>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</si>
  <si>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</si>
  <si>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</si>
  <si>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</si>
  <si>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</si>
  <si>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</si>
  <si>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</si>
  <si>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</si>
  <si>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</si>
  <si>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</si>
  <si>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</si>
  <si>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</si>
  <si>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</si>
  <si>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</si>
  <si>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</si>
  <si>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</si>
  <si>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</si>
  <si>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</si>
  <si>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</si>
  <si>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</si>
  <si>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</si>
  <si>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</si>
  <si>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</si>
  <si>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</si>
  <si>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</si>
  <si>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</si>
  <si>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</si>
  <si>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</si>
  <si>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</si>
  <si>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</si>
  <si>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</si>
  <si>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</si>
  <si>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</si>
  <si>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</si>
  <si>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</si>
  <si>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</si>
  <si>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</si>
  <si>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</si>
  <si>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</si>
  <si>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</si>
  <si>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</si>
  <si>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</si>
  <si>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</si>
  <si>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</si>
  <si>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</si>
  <si>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</si>
  <si>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</si>
  <si>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</si>
  <si>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</si>
  <si>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</si>
  <si>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</si>
  <si>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</si>
  <si>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</si>
  <si>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</si>
  <si>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</si>
  <si>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</si>
  <si>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</si>
  <si>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</si>
  <si>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</si>
  <si>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</si>
  <si>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</si>
  <si>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</si>
  <si>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</si>
  <si>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</si>
  <si>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</si>
  <si>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</si>
  <si>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</si>
  <si>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</si>
  <si>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</si>
  <si>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</si>
  <si>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</si>
  <si>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</si>
  <si>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</si>
  <si>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</si>
  <si>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</si>
  <si>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</si>
  <si>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</si>
  <si>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</si>
  <si>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</si>
  <si>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</si>
  <si>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</si>
  <si>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</si>
  <si>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</si>
  <si>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</si>
  <si>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</si>
  <si>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</si>
  <si>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</si>
  <si>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</si>
  <si>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</si>
  <si>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</si>
  <si>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</si>
  <si>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</si>
  <si>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</si>
  <si>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</si>
  <si>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</si>
  <si>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</si>
  <si>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</si>
  <si>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</si>
  <si>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</si>
  <si>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</si>
  <si>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</si>
  <si>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</si>
  <si>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</si>
  <si>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</si>
  <si>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</si>
  <si>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</si>
  <si>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</si>
  <si>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</si>
  <si>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</si>
  <si>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</si>
  <si>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</si>
  <si>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</si>
  <si>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</si>
  <si>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</si>
  <si>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</si>
  <si>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</si>
  <si>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</si>
  <si>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</si>
  <si>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</si>
  <si>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</si>
  <si>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</si>
  <si>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</si>
  <si>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</si>
  <si>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</si>
  <si>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</si>
  <si>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</si>
  <si>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</si>
  <si>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</si>
  <si>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</si>
  <si>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</si>
  <si>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</si>
  <si>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</si>
  <si>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</si>
  <si>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</si>
  <si>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</si>
  <si>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</si>
  <si>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</si>
  <si>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</si>
  <si>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</si>
  <si>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</si>
  <si>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</si>
  <si>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</si>
  <si>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</si>
  <si>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</si>
  <si>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</si>
  <si>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</si>
  <si>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</si>
  <si>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</si>
  <si>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</si>
  <si>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</si>
  <si>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</si>
  <si>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</si>
  <si>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</si>
  <si>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</si>
  <si>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</si>
  <si>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</si>
  <si>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</si>
  <si>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</si>
  <si>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</si>
  <si>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</si>
  <si>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</si>
  <si>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</si>
  <si>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</si>
  <si>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</si>
  <si>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</si>
  <si>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</si>
  <si>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</si>
  <si>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</si>
  <si>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</si>
  <si>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</si>
  <si>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</si>
  <si>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</si>
  <si>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</si>
  <si>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</si>
  <si>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</si>
  <si>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</si>
  <si>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</si>
  <si>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</si>
  <si>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</si>
  <si>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</si>
  <si>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</si>
  <si>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</si>
  <si>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</si>
  <si>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</si>
  <si>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</si>
  <si>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</si>
  <si>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</si>
  <si>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</si>
  <si>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</si>
  <si>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</si>
  <si>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</si>
  <si>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</si>
  <si>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</si>
  <si>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</si>
  <si>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</si>
  <si>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</si>
  <si>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</si>
  <si>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</si>
  <si>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</si>
  <si>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</si>
  <si>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</si>
  <si>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</si>
  <si>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</si>
  <si>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</si>
  <si>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</si>
  <si>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</si>
  <si>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</si>
  <si>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</si>
  <si>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</si>
  <si>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</si>
  <si>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</si>
  <si>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</si>
  <si>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</si>
  <si>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</si>
  <si>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</si>
  <si>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</si>
  <si>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</si>
  <si>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</si>
  <si>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</si>
  <si>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</si>
  <si>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</si>
  <si>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</si>
  <si>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</si>
  <si>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</si>
  <si>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</si>
  <si>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</si>
  <si>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</si>
  <si>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</si>
  <si>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</si>
  <si>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</si>
  <si>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</si>
  <si>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</si>
  <si>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</si>
  <si>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</si>
  <si>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</si>
  <si>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</si>
  <si>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</si>
  <si>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</si>
  <si>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</si>
  <si>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</si>
  <si>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</si>
  <si>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</si>
  <si>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</si>
  <si>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</si>
  <si>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</si>
  <si>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</si>
  <si>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</si>
  <si>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</si>
  <si>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</si>
  <si>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</si>
  <si>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</si>
  <si>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</si>
  <si>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</si>
  <si>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</si>
  <si>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</si>
  <si>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</si>
  <si>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</si>
  <si>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</si>
  <si>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</si>
  <si>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</si>
  <si>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</si>
  <si>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</si>
  <si>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</si>
  <si>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</si>
  <si>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</si>
  <si>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</si>
  <si>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</si>
  <si>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</si>
  <si>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</si>
  <si>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</si>
  <si>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</si>
  <si>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</si>
  <si>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</si>
  <si>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</si>
  <si>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</si>
  <si>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</si>
  <si>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</si>
  <si>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</si>
  <si>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</si>
  <si>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</si>
  <si>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</si>
  <si>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</si>
  <si>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</si>
  <si>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</si>
  <si>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</si>
  <si>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</si>
  <si>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</si>
  <si>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</si>
  <si>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</si>
  <si>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</si>
  <si>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</si>
  <si>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</si>
  <si>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</si>
  <si>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</si>
  <si>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</si>
  <si>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</si>
  <si>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</si>
  <si>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</si>
  <si>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</si>
  <si>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</si>
  <si>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</si>
  <si>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</si>
  <si>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</si>
  <si>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</si>
  <si>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</si>
  <si>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</si>
  <si>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</si>
  <si>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</si>
  <si>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</si>
  <si>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</si>
  <si>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</si>
  <si>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</si>
  <si>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</si>
  <si>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</si>
  <si>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</si>
  <si>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</si>
  <si>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</si>
  <si>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</si>
  <si>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</si>
  <si>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</si>
  <si>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</si>
  <si>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</si>
  <si>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</si>
  <si>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</si>
  <si>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</si>
  <si>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</si>
  <si>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</si>
  <si>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</si>
  <si>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</si>
  <si>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</si>
  <si>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</si>
  <si>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</si>
  <si>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</si>
  <si>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</si>
  <si>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</si>
  <si>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</si>
  <si>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</si>
  <si>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</si>
  <si>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</si>
  <si>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</si>
  <si>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</si>
  <si>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</si>
  <si>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</si>
  <si>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</si>
  <si>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</si>
  <si>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</si>
  <si>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</si>
  <si>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</si>
  <si>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</si>
  <si>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</si>
  <si>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</si>
  <si>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</si>
  <si>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</si>
  <si>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</si>
  <si>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</si>
  <si>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</si>
  <si>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</si>
  <si>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</si>
  <si>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</si>
  <si>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</si>
  <si>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</si>
  <si>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</si>
  <si>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</si>
  <si>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</si>
  <si>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</si>
  <si>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</si>
  <si>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</si>
  <si>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</si>
  <si>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</si>
  <si>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</si>
  <si>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</si>
  <si>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</si>
  <si>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</si>
  <si>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</si>
  <si>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</si>
  <si>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</si>
  <si>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</si>
  <si>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</si>
  <si>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</si>
  <si>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</si>
  <si>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</si>
  <si>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</si>
  <si>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</si>
  <si>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</si>
  <si>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</si>
  <si>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</si>
  <si>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</si>
  <si>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</si>
  <si>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</si>
  <si>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</si>
  <si>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</si>
  <si>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</si>
  <si>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</si>
  <si>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</si>
  <si>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</si>
  <si>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</si>
  <si>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</si>
  <si>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</si>
  <si>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</si>
  <si>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</si>
  <si>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</si>
  <si>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</si>
  <si>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</si>
  <si>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</si>
  <si>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</si>
  <si>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</si>
  <si>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</si>
  <si>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</si>
  <si>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</si>
  <si>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</si>
  <si>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</si>
  <si>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</si>
  <si>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</si>
  <si>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</si>
  <si>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</si>
  <si>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</si>
  <si>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</si>
  <si>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</si>
  <si>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</si>
  <si>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</si>
  <si>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</si>
  <si>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</si>
  <si>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</si>
  <si>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</si>
  <si>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</si>
  <si>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</si>
  <si>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</si>
  <si>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</si>
  <si>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</si>
  <si>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</si>
  <si>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</si>
  <si>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</si>
  <si>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</si>
  <si>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</si>
  <si>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</si>
  <si>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</si>
  <si>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</si>
  <si>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</si>
  <si>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</si>
  <si>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</si>
  <si>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</si>
  <si>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</si>
  <si>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</si>
  <si>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</si>
  <si>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</si>
  <si>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</si>
  <si>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</si>
  <si>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</si>
  <si>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</si>
  <si>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</si>
  <si>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</si>
  <si>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</si>
  <si>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</si>
  <si>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</si>
  <si>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</si>
  <si>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</si>
  <si>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</si>
  <si>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</si>
  <si>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</si>
  <si>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</si>
  <si>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</si>
  <si>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</si>
  <si>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</si>
  <si>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</si>
  <si>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</si>
  <si>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</si>
  <si>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</si>
  <si>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</si>
  <si>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</si>
  <si>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</si>
  <si>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</si>
  <si>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</si>
  <si>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</si>
  <si>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</si>
  <si>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</si>
  <si>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</si>
  <si>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</si>
  <si>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</si>
  <si>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</si>
  <si>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</si>
  <si>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</si>
  <si>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</si>
  <si>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</si>
  <si>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</si>
  <si>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</si>
  <si>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</si>
  <si>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</si>
  <si>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</si>
  <si>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</si>
  <si>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</si>
  <si>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</si>
  <si>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</si>
  <si>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</si>
  <si>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</si>
  <si>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</si>
  <si>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</si>
  <si>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</si>
  <si>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</si>
  <si>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</si>
  <si>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</si>
  <si>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</si>
  <si>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</si>
  <si>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</si>
  <si>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</si>
  <si>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</si>
  <si>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</si>
  <si>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</si>
  <si>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</si>
  <si>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</si>
  <si>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</si>
  <si>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</si>
  <si>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</si>
  <si>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</si>
  <si>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</si>
  <si>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</si>
  <si>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</si>
  <si>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</si>
  <si>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</si>
  <si>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</si>
  <si>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</si>
  <si>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</si>
  <si>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</si>
  <si>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</si>
  <si>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</si>
  <si>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</si>
  <si>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</si>
  <si>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</si>
  <si>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</si>
  <si>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</si>
  <si>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</si>
  <si>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</si>
  <si>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</si>
  <si>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</si>
  <si>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</si>
  <si>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</si>
  <si>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</si>
  <si>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</si>
  <si>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</si>
  <si>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</si>
  <si>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</si>
  <si>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</si>
  <si>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</si>
  <si>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</si>
  <si>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</si>
  <si>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</si>
  <si>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</si>
  <si>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</si>
  <si>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</si>
  <si>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</si>
  <si>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</si>
  <si>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</si>
  <si>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</si>
  <si>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</si>
  <si>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</si>
  <si>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</si>
  <si>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</si>
  <si>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</si>
  <si>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</si>
  <si>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</si>
  <si>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</si>
  <si>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</si>
  <si>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</si>
  <si>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</si>
  <si>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</si>
  <si>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</si>
  <si>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</si>
  <si>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</si>
  <si>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</si>
  <si>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</si>
  <si>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</si>
  <si>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</si>
  <si>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</si>
  <si>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</si>
  <si>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</si>
  <si>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</si>
  <si>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</si>
  <si>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</si>
  <si>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</si>
  <si>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</si>
  <si>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</si>
  <si>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</si>
  <si>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</si>
  <si>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</si>
  <si>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</si>
  <si>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</si>
  <si>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</si>
  <si>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</si>
  <si>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</si>
  <si>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</si>
  <si>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</si>
  <si>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</si>
  <si>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</si>
  <si>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</si>
  <si>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</si>
  <si>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</si>
  <si>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</si>
  <si>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</si>
  <si>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</si>
  <si>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</si>
  <si>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</si>
  <si>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</si>
  <si>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</si>
  <si>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</si>
  <si>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</si>
  <si>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</si>
  <si>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</si>
  <si>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</si>
  <si>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</si>
  <si>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</si>
  <si>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</si>
  <si>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</si>
  <si>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</si>
  <si>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</si>
  <si>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</si>
  <si>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</si>
  <si>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</si>
  <si>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</si>
  <si>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</si>
  <si>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</si>
  <si>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</si>
  <si>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</si>
  <si>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</si>
  <si>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</si>
  <si>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</si>
  <si>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</si>
  <si>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</si>
  <si>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</si>
  <si>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</si>
  <si>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</si>
  <si>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</si>
  <si>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</si>
  <si>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</si>
  <si>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</si>
  <si>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</si>
  <si>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</si>
  <si>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</si>
  <si>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</si>
  <si>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</si>
  <si>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</si>
  <si>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</si>
  <si>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</si>
  <si>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</si>
  <si>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</si>
  <si>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</si>
  <si>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</si>
  <si>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</si>
  <si>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</si>
  <si>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</si>
  <si>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</si>
  <si>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</si>
  <si>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</si>
  <si>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</si>
  <si>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</si>
  <si>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</si>
  <si>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</si>
  <si>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</si>
  <si>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</si>
  <si>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</si>
  <si>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</si>
  <si>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</si>
  <si>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</si>
  <si>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</si>
  <si>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</si>
  <si>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</si>
  <si>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</si>
  <si>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</si>
  <si>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</si>
  <si>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</si>
  <si>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</si>
  <si>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</si>
  <si>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</si>
  <si>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</si>
  <si>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</si>
  <si>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</si>
  <si>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</si>
  <si>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</si>
  <si>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</si>
  <si>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</si>
  <si>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</si>
  <si>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</si>
  <si>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</si>
  <si>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</si>
  <si>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</si>
  <si>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</si>
  <si>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</si>
  <si>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</si>
  <si>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</si>
  <si>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</si>
  <si>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</si>
  <si>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</si>
  <si>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</si>
  <si>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</si>
  <si>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</si>
  <si>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</si>
  <si>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</si>
  <si>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</si>
  <si>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</si>
  <si>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</si>
  <si>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</si>
  <si>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</si>
  <si>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</si>
  <si>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</si>
  <si>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</si>
  <si>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</si>
  <si>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</si>
  <si>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</si>
  <si>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</si>
  <si>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</si>
  <si>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</si>
  <si>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</si>
  <si>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</si>
  <si>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</si>
  <si>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</si>
  <si>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</si>
  <si>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</si>
  <si>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</si>
  <si>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</si>
  <si>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</si>
  <si>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</si>
  <si>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</si>
  <si>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</si>
  <si>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</si>
  <si>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</si>
  <si>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</si>
  <si>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</si>
  <si>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</si>
  <si>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</si>
  <si>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</si>
  <si>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</si>
  <si>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</si>
  <si>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</si>
  <si>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</si>
  <si>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</si>
  <si>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</si>
  <si>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</si>
  <si>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</si>
  <si>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</si>
  <si>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</si>
  <si>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</si>
  <si>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</si>
  <si>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</si>
  <si>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</si>
  <si>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</si>
  <si>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</si>
  <si>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</si>
  <si>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</si>
  <si>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</si>
  <si>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</si>
  <si>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</si>
  <si>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</si>
  <si>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</si>
  <si>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</si>
  <si>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</si>
  <si>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</si>
  <si>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</si>
  <si>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</si>
  <si>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</si>
  <si>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</si>
  <si>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</si>
  <si>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</si>
  <si>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</si>
  <si>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</si>
  <si>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</si>
  <si>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</si>
  <si>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</si>
  <si>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</si>
  <si>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</si>
  <si>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</si>
  <si>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</si>
  <si>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</si>
  <si>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</si>
  <si>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</si>
  <si>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</si>
  <si>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</si>
  <si>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</si>
  <si>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</si>
  <si>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</si>
  <si>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</si>
  <si>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</si>
  <si>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</si>
  <si>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</si>
  <si>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</si>
  <si>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</si>
  <si>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</si>
  <si>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</si>
  <si>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</si>
  <si>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</si>
  <si>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</si>
  <si>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</si>
  <si>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</si>
  <si>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</si>
  <si>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</si>
  <si>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</si>
  <si>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</si>
  <si>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</si>
  <si>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</si>
  <si>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</si>
  <si>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</si>
  <si>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</si>
  <si>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</si>
  <si>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</si>
  <si>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</si>
  <si>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</si>
  <si>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</si>
  <si>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</si>
  <si>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</si>
  <si>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</si>
  <si>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</si>
  <si>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</si>
  <si>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</si>
  <si>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</si>
  <si>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</si>
  <si>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</si>
  <si>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</si>
  <si>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</si>
  <si>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</si>
  <si>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</si>
  <si>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</si>
  <si>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</si>
  <si>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</si>
  <si>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</si>
  <si>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</si>
  <si>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</si>
  <si>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</si>
  <si>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</si>
  <si>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</si>
  <si>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</si>
  <si>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</si>
  <si>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</si>
  <si>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</si>
  <si>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</si>
  <si>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</si>
  <si>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</si>
  <si>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</si>
  <si>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</si>
  <si>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</si>
  <si>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</si>
  <si>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</si>
  <si>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</si>
  <si>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</si>
  <si>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</si>
  <si>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</si>
  <si>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</si>
  <si>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</si>
  <si>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</si>
  <si>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</si>
  <si>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</si>
  <si>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</si>
  <si>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</si>
  <si>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</si>
  <si>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</si>
  <si>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</si>
  <si>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</si>
  <si>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</si>
  <si>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</si>
  <si>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</si>
  <si>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</si>
  <si>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</si>
  <si>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</si>
  <si>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</si>
  <si>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</si>
  <si>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</si>
  <si>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</si>
  <si>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</si>
  <si>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</si>
  <si>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</si>
  <si>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</si>
  <si>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</si>
  <si>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</si>
  <si>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</si>
  <si>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</si>
  <si>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</si>
  <si>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</si>
  <si>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</si>
  <si>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</si>
  <si>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</si>
  <si>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</si>
  <si>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</si>
  <si>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</si>
  <si>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</si>
  <si>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</si>
  <si>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</si>
  <si>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</si>
  <si>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</si>
  <si>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</si>
  <si>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</si>
  <si>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</si>
  <si>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</si>
  <si>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</si>
  <si>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</si>
  <si>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</si>
  <si>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</si>
  <si>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</si>
  <si>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</si>
  <si>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</si>
  <si>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</si>
  <si>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</si>
  <si>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</si>
  <si>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</si>
  <si>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</si>
  <si>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</si>
  <si>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</si>
  <si>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</si>
  <si>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</si>
  <si>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</si>
  <si>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</si>
  <si>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</si>
  <si>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</si>
  <si>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</si>
  <si>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</si>
  <si>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</si>
  <si>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</si>
  <si>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</si>
  <si>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</si>
  <si>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</si>
  <si>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</si>
  <si>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</si>
  <si>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</si>
  <si>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</si>
  <si>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</si>
  <si>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</si>
  <si>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</si>
  <si>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</si>
  <si>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</si>
  <si>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</si>
  <si>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</si>
  <si>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</si>
  <si>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</si>
  <si>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</si>
  <si>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</si>
  <si>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</si>
  <si>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</si>
  <si>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</si>
  <si>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</si>
  <si>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</si>
  <si>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</si>
  <si>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</si>
  <si>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</si>
  <si>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</si>
  <si>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</si>
  <si>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</si>
  <si>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</si>
  <si>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</si>
  <si>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</si>
  <si>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</si>
  <si>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</si>
  <si>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</si>
  <si>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</si>
  <si>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</si>
  <si>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</si>
  <si>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</si>
  <si>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</si>
  <si>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</si>
  <si>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</si>
  <si>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</si>
  <si>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</si>
  <si>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</si>
  <si>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</si>
  <si>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</si>
  <si>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</si>
  <si>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</si>
  <si>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</si>
  <si>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</si>
  <si>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</si>
  <si>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</si>
  <si>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</si>
  <si>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</si>
  <si>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</si>
  <si>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</si>
  <si>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</si>
  <si>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</si>
  <si>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</si>
  <si>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</si>
  <si>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</si>
  <si>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</si>
  <si>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</si>
  <si>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</si>
  <si>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</si>
  <si>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</si>
  <si>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</si>
  <si>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</si>
  <si>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</si>
  <si>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</si>
  <si>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</si>
  <si>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</si>
  <si>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</si>
  <si>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</si>
  <si>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</si>
  <si>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</si>
  <si>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</si>
  <si>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</si>
  <si>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</si>
  <si>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</si>
  <si>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</si>
  <si>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</si>
  <si>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</si>
  <si>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</si>
  <si>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</si>
  <si>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</si>
  <si>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</si>
  <si>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</si>
  <si>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</si>
  <si>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</si>
  <si>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</si>
  <si>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</si>
  <si>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</si>
  <si>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</si>
  <si>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</si>
  <si>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</si>
  <si>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</si>
  <si>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</si>
  <si>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</si>
  <si>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</si>
  <si>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</si>
  <si>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</si>
  <si>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</si>
  <si>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</si>
  <si>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</si>
  <si>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</si>
  <si>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</si>
  <si>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</si>
  <si>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</si>
  <si>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</si>
  <si>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</si>
  <si>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</si>
  <si>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</si>
  <si>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</si>
  <si>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</si>
  <si>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</si>
  <si>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</si>
  <si>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</si>
  <si>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</si>
  <si>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</si>
  <si>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</si>
  <si>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</si>
  <si>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</si>
  <si>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</si>
  <si>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</si>
  <si>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</si>
  <si>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</si>
  <si>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</si>
  <si>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</si>
  <si>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</si>
  <si>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</si>
  <si>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</si>
  <si>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</si>
  <si>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</si>
  <si>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</si>
  <si>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</si>
  <si>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</si>
  <si>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</si>
  <si>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</si>
  <si>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</si>
  <si>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</si>
  <si>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</si>
  <si>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</si>
  <si>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</si>
  <si>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</si>
  <si>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</si>
  <si>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</si>
  <si>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</si>
  <si>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</si>
  <si>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</si>
  <si>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</si>
  <si>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</si>
  <si>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</si>
  <si>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</si>
  <si>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</si>
  <si>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</si>
  <si>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</si>
  <si>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</si>
  <si>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</si>
  <si>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</si>
  <si>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</si>
  <si>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</si>
  <si>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</si>
  <si>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</si>
  <si>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</si>
  <si>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</si>
  <si>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</si>
  <si>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</si>
  <si>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</si>
  <si>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</si>
  <si>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</si>
  <si>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</si>
  <si>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</si>
  <si>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</si>
  <si>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</si>
  <si>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</si>
  <si>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</si>
  <si>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</si>
  <si>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</si>
  <si>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</si>
  <si>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</si>
  <si>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</si>
  <si>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</si>
  <si>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</si>
  <si>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</si>
  <si>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</si>
  <si>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</si>
  <si>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</si>
  <si>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</si>
  <si>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</si>
  <si>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</si>
  <si>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</si>
  <si>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</si>
  <si>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</si>
  <si>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</si>
  <si>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</si>
  <si>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</si>
  <si>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</si>
  <si>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</si>
  <si>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</si>
  <si>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</si>
  <si>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</si>
  <si>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</si>
  <si>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</si>
  <si>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</si>
  <si>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</si>
  <si>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</si>
  <si>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</si>
  <si>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</si>
  <si>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</si>
  <si>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</si>
  <si>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</si>
  <si>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</si>
  <si>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</si>
  <si>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</si>
  <si>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</si>
  <si>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</si>
  <si>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</si>
  <si>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</si>
  <si>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</si>
  <si>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</si>
  <si>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</si>
  <si>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</si>
  <si>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</si>
  <si>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</si>
  <si>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</si>
  <si>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</si>
  <si>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</si>
  <si>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</si>
  <si>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</si>
  <si>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</si>
  <si>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</si>
  <si>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</si>
  <si>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</si>
  <si>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</si>
  <si>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</si>
  <si>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</si>
  <si>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</si>
  <si>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</si>
  <si>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</si>
  <si>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</si>
  <si>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</si>
  <si>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</si>
  <si>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</si>
  <si>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</si>
  <si>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</si>
  <si>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</si>
  <si>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</si>
  <si>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</si>
  <si>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</si>
  <si>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</si>
  <si>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</si>
  <si>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</si>
  <si>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</si>
  <si>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</si>
  <si>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</si>
  <si>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</si>
  <si>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</si>
  <si>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</si>
  <si>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</si>
  <si>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</si>
  <si>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</si>
  <si>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</si>
  <si>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</si>
  <si>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</si>
  <si>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</si>
  <si>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</si>
  <si>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</si>
  <si>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</si>
  <si>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</si>
  <si>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</si>
  <si>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</si>
  <si>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</si>
  <si>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</si>
  <si>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</si>
  <si>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</si>
  <si>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</si>
  <si>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</si>
  <si>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</si>
  <si>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</si>
  <si>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</si>
  <si>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</si>
  <si>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</si>
  <si>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</si>
  <si>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</si>
  <si>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</si>
  <si>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</si>
  <si>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</si>
  <si>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</si>
  <si>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</si>
  <si>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</si>
  <si>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</si>
  <si>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</si>
  <si>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</si>
  <si>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</si>
  <si>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</si>
  <si>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</si>
  <si>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</si>
  <si>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</si>
  <si>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</si>
  <si>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</si>
  <si>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</si>
  <si>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</si>
  <si>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</si>
  <si>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</si>
  <si>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</si>
  <si>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</si>
  <si>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</si>
  <si>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</si>
  <si>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</si>
  <si>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</si>
  <si>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</si>
  <si>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</si>
  <si>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</si>
  <si>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</si>
  <si>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</si>
  <si>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</si>
  <si>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</si>
  <si>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</si>
  <si>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</si>
  <si>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</si>
  <si>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</si>
  <si>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</si>
  <si>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</si>
  <si>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</si>
  <si>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</si>
  <si>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</si>
  <si>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</si>
  <si>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</si>
  <si>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</si>
  <si>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</si>
  <si>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</si>
  <si>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</si>
  <si>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</si>
  <si>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</si>
  <si>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</si>
  <si>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</si>
  <si>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</si>
  <si>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</si>
  <si>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</si>
  <si>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</si>
  <si>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</si>
  <si>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</si>
  <si>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</si>
  <si>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</si>
  <si>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</si>
  <si>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</si>
  <si>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</si>
  <si>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</si>
  <si>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</si>
  <si>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</si>
  <si>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</si>
  <si>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</si>
  <si>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</si>
  <si>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</si>
  <si>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</si>
  <si>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</si>
  <si>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</si>
  <si>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</si>
  <si>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</si>
  <si>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</si>
  <si>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</si>
  <si>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</si>
  <si>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</si>
  <si>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</si>
  <si>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</si>
  <si>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</si>
  <si>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</si>
  <si>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</si>
  <si>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</si>
  <si>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</si>
  <si>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</si>
  <si>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</si>
  <si>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</si>
  <si>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</si>
  <si>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</si>
  <si>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</si>
  <si>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</si>
  <si>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</si>
  <si>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</si>
  <si>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</si>
  <si>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</si>
  <si>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</si>
  <si>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</si>
  <si>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</si>
  <si>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</si>
  <si>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</si>
  <si>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</si>
  <si>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</si>
  <si>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</si>
  <si>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</si>
  <si>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</si>
  <si>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</si>
  <si>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</si>
  <si>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</si>
  <si>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</si>
  <si>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</si>
  <si>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</si>
  <si>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</si>
  <si>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</si>
  <si>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</si>
  <si>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</si>
  <si>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</si>
  <si>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</si>
  <si>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</si>
  <si>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</si>
  <si>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</si>
  <si>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</si>
  <si>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</si>
  <si>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</si>
  <si>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</si>
  <si>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</si>
  <si>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</si>
  <si>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</si>
  <si>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</si>
  <si>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</si>
  <si>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</si>
  <si>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</si>
  <si>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</si>
  <si>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</si>
  <si>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</si>
  <si>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</si>
  <si>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</si>
  <si>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</si>
  <si>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</si>
  <si>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</si>
  <si>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</si>
  <si>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</si>
  <si>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</si>
  <si>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</si>
  <si>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</si>
  <si>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</si>
  <si>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</si>
  <si>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</si>
  <si>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</si>
  <si>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</si>
  <si>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</si>
  <si>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</si>
  <si>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</si>
  <si>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</si>
  <si>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</si>
  <si>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</si>
  <si>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</si>
  <si>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</si>
  <si>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</si>
  <si>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</si>
  <si>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</si>
  <si>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</si>
  <si>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</si>
  <si>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</si>
  <si>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</si>
  <si>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</si>
  <si>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</si>
  <si>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</si>
  <si>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</si>
  <si>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</si>
  <si>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</si>
  <si>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</si>
  <si>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</si>
  <si>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</si>
  <si>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</si>
  <si>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</si>
  <si>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</si>
  <si>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</si>
  <si>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</si>
  <si>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</si>
  <si>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</si>
  <si>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</si>
  <si>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</si>
  <si>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</si>
  <si>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</si>
  <si>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</si>
  <si>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</si>
  <si>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</si>
  <si>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</si>
  <si>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</si>
  <si>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</si>
  <si>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</si>
  <si>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</si>
  <si>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</si>
  <si>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</si>
  <si>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</si>
  <si>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</si>
  <si>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</si>
  <si>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</si>
  <si>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</si>
  <si>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</si>
  <si>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</si>
  <si>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</si>
  <si>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</si>
  <si>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</si>
  <si>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</si>
  <si>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</si>
  <si>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</si>
  <si>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</si>
  <si>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</si>
  <si>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</si>
  <si>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</si>
  <si>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</si>
  <si>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</si>
  <si>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</si>
  <si>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</si>
  <si>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</si>
  <si>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</si>
  <si>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</si>
  <si>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</si>
  <si>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</si>
  <si>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</si>
  <si>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</si>
  <si>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</si>
  <si>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</si>
  <si>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</si>
  <si>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</si>
  <si>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</si>
  <si>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</si>
  <si>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</si>
  <si>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</si>
  <si>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</si>
  <si>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</si>
  <si>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</si>
  <si>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</si>
  <si>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</si>
  <si>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</si>
  <si>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</si>
  <si>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</si>
  <si>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</si>
  <si>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</si>
  <si>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</si>
  <si>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</si>
  <si>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</si>
  <si>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</si>
  <si>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</si>
  <si>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</si>
  <si>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</si>
  <si>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</si>
  <si>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</si>
  <si>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</si>
  <si>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</si>
  <si>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</si>
  <si>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</si>
  <si>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</si>
  <si>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</si>
  <si>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</si>
  <si>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</si>
  <si>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</si>
  <si>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</si>
  <si>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</si>
  <si>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</si>
  <si>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</si>
  <si>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</si>
  <si>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</si>
  <si>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</si>
  <si>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</si>
  <si>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</si>
  <si>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</si>
  <si>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</si>
  <si>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</si>
  <si>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</si>
  <si>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</si>
  <si>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</si>
  <si>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</si>
  <si>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</si>
  <si>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</si>
  <si>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</si>
  <si>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</si>
  <si>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</si>
  <si>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</si>
  <si>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</si>
  <si>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</si>
  <si>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</si>
  <si>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</si>
  <si>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</si>
  <si>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</si>
  <si>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</si>
  <si>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</si>
  <si>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</si>
  <si>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</si>
  <si>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</si>
  <si>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</si>
  <si>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</si>
  <si>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</si>
  <si>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</si>
  <si>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</si>
  <si>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</si>
  <si>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</si>
  <si>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</si>
  <si>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</si>
  <si>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</si>
  <si>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</si>
  <si>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</si>
  <si>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</si>
  <si>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</si>
  <si>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</si>
  <si>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</si>
  <si>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</si>
  <si>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</si>
  <si>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</si>
  <si>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</si>
  <si>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</si>
  <si>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</si>
  <si>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</si>
  <si>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</si>
  <si>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</si>
  <si>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</si>
  <si>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</si>
  <si>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</si>
  <si>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</si>
  <si>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</si>
  <si>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</si>
  <si>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</si>
  <si>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</si>
  <si>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</si>
  <si>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</si>
  <si>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</si>
  <si>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</si>
  <si>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</si>
  <si>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</si>
  <si>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</si>
  <si>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</si>
  <si>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</si>
  <si>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</si>
  <si>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</si>
  <si>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</si>
  <si>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</si>
  <si>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</si>
  <si>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</si>
  <si>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</si>
  <si>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</si>
  <si>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</si>
  <si>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</si>
  <si>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</si>
  <si>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</si>
  <si>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</si>
  <si>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</si>
  <si>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</si>
  <si>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</si>
  <si>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</si>
  <si>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</si>
  <si>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</si>
  <si>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</si>
  <si>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</si>
  <si>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</si>
  <si>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</si>
  <si>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</si>
  <si>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</si>
  <si>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</si>
  <si>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</si>
  <si>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</si>
  <si>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</si>
  <si>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</si>
  <si>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</si>
  <si>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</si>
  <si>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</si>
  <si>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</si>
  <si>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</si>
  <si>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</si>
  <si>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</si>
  <si>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</si>
  <si>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</si>
  <si>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</si>
  <si>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</si>
  <si>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</si>
  <si>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</si>
  <si>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</si>
  <si>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</si>
  <si>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</si>
  <si>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</si>
  <si>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</si>
  <si>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</si>
  <si>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</si>
  <si>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</si>
  <si>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</si>
  <si>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</si>
  <si>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</si>
  <si>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</si>
  <si>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</si>
  <si>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</si>
  <si>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</si>
  <si>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</si>
  <si>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</si>
  <si>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</si>
  <si>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</si>
  <si>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</si>
  <si>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</si>
  <si>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</si>
  <si>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</si>
  <si>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</si>
  <si>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</si>
  <si>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</si>
  <si>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</si>
  <si>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</si>
  <si>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</si>
  <si>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</si>
  <si>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</si>
  <si>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</si>
  <si>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</si>
  <si>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</si>
  <si>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</si>
  <si>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</si>
  <si>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</si>
  <si>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</si>
  <si>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</si>
  <si>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</si>
  <si>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</si>
  <si>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</si>
  <si>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</si>
  <si>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</si>
  <si>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</si>
  <si>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</si>
  <si>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</si>
  <si>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</si>
  <si>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</si>
  <si>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</si>
  <si>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</si>
  <si>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</si>
  <si>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</si>
  <si>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</si>
  <si>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</si>
  <si>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</si>
  <si>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</si>
  <si>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</si>
  <si>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</si>
  <si>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</si>
  <si>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</si>
  <si>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</si>
  <si>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</si>
  <si>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</si>
  <si>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</si>
  <si>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</si>
  <si>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</si>
  <si>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</si>
  <si>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</si>
  <si>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</si>
  <si>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</si>
  <si>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</si>
  <si>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</si>
  <si>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</si>
  <si>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</si>
  <si>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</si>
  <si>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</si>
  <si>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</si>
  <si>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</si>
  <si>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</si>
  <si>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</si>
  <si>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</si>
  <si>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</si>
  <si>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</si>
  <si>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</si>
  <si>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</si>
  <si>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</si>
  <si>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</si>
  <si>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</si>
  <si>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</si>
  <si>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</si>
  <si>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</si>
  <si>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</si>
  <si>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</si>
  <si>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</si>
  <si>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</si>
  <si>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</si>
  <si>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</si>
  <si>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</si>
  <si>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</si>
  <si>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</si>
  <si>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</si>
  <si>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</si>
  <si>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</si>
  <si>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</si>
  <si>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</si>
  <si>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</si>
  <si>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</si>
  <si>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</si>
  <si>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</si>
  <si>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</si>
  <si>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</si>
  <si>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</si>
  <si>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</si>
  <si>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</si>
  <si>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</si>
  <si>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</si>
  <si>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</si>
  <si>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</si>
  <si>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</si>
  <si>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</si>
  <si>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</si>
  <si>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</si>
  <si>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</si>
  <si>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</si>
  <si>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</si>
  <si>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</si>
  <si>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</si>
  <si>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</si>
  <si>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</si>
  <si>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</si>
  <si>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</si>
  <si>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</si>
  <si>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</si>
  <si>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</si>
  <si>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</si>
  <si>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</si>
  <si>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</si>
  <si>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</si>
  <si>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</si>
  <si>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</si>
  <si>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</si>
  <si>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</si>
  <si>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</si>
  <si>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</si>
  <si>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</si>
  <si>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</si>
  <si>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</si>
  <si>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</si>
  <si>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</si>
  <si>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</si>
  <si>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</si>
  <si>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</si>
  <si>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</si>
  <si>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</si>
  <si>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</si>
  <si>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</si>
  <si>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</si>
  <si>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</si>
  <si>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</si>
  <si>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</si>
  <si>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</si>
  <si>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</si>
  <si>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</si>
  <si>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</si>
  <si>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</si>
  <si>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</si>
  <si>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</si>
  <si>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</si>
  <si>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</si>
  <si>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</si>
  <si>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</si>
  <si>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</si>
  <si>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</si>
  <si>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</si>
  <si>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</si>
  <si>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</si>
  <si>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</si>
  <si>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</si>
  <si>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</si>
  <si>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</si>
  <si>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</si>
  <si>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</si>
  <si>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</si>
  <si>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</si>
  <si>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</si>
  <si>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</si>
  <si>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</si>
  <si>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</si>
  <si>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</si>
  <si>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</si>
  <si>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</si>
  <si>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</si>
  <si>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</si>
  <si>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</si>
  <si>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</si>
  <si>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</si>
  <si>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</si>
  <si>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</si>
  <si>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</si>
  <si>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</si>
  <si>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</si>
  <si>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</si>
  <si>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</si>
  <si>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</si>
  <si>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</si>
  <si>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</si>
  <si>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</si>
  <si>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</si>
  <si>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</si>
  <si>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</si>
  <si>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</si>
  <si>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</si>
  <si>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</si>
  <si>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</si>
  <si>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</si>
  <si>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</si>
  <si>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</si>
  <si>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</si>
  <si>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</si>
  <si>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</si>
  <si>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</si>
  <si>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</si>
  <si>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</si>
  <si>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</si>
  <si>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</si>
  <si>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</si>
  <si>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</si>
  <si>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</si>
  <si>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</si>
  <si>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</si>
  <si>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</si>
  <si>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</si>
  <si>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</si>
  <si>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</si>
  <si>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</si>
  <si>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</si>
  <si>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</si>
  <si>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</si>
  <si>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</si>
  <si>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</si>
  <si>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</si>
  <si>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</si>
  <si>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</si>
  <si>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</si>
  <si>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</si>
  <si>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</si>
  <si>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</si>
  <si>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</si>
  <si>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</si>
  <si>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</si>
  <si>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</si>
  <si>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</si>
  <si>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</si>
  <si>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</si>
  <si>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</si>
  <si>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</si>
  <si>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</si>
  <si>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</si>
  <si>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</si>
  <si>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</si>
  <si>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</si>
  <si>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</si>
  <si>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</si>
  <si>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</si>
  <si>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</si>
  <si>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</si>
  <si>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</si>
  <si>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</si>
  <si>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</si>
  <si>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</si>
  <si>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</si>
  <si>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</si>
  <si>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</si>
  <si>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</si>
  <si>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</si>
  <si>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</si>
  <si>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</si>
  <si>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</si>
  <si>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</si>
  <si>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</si>
  <si>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</si>
  <si>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</si>
  <si>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</si>
  <si>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</si>
  <si>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</si>
  <si>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</si>
  <si>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</si>
  <si>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</si>
  <si>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</si>
  <si>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</si>
  <si>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</si>
  <si>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</si>
  <si>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</si>
  <si>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</si>
  <si>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</si>
  <si>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</si>
  <si>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</si>
  <si>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</si>
  <si>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</si>
  <si>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</si>
  <si>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</si>
  <si>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</si>
  <si>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</si>
  <si>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</si>
  <si>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</si>
  <si>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</si>
  <si>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</si>
  <si>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</si>
  <si>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</si>
  <si>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</si>
  <si>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</si>
  <si>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</si>
  <si>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</si>
  <si>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</si>
  <si>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</si>
  <si>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</si>
  <si>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</si>
  <si>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</si>
  <si>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</si>
  <si>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</si>
  <si>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</si>
  <si>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</si>
  <si>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</si>
  <si>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</si>
  <si>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</si>
  <si>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</si>
  <si>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</si>
  <si>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</si>
  <si>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</si>
  <si>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</si>
  <si>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</si>
  <si>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</si>
  <si>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</si>
  <si>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</si>
  <si>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</si>
  <si>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</si>
  <si>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</si>
  <si>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</si>
  <si>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</si>
  <si>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</si>
  <si>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</si>
  <si>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</si>
  <si>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</si>
  <si>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</si>
  <si>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</si>
  <si>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</si>
  <si>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</si>
  <si>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</si>
  <si>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</si>
  <si>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</si>
  <si>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</si>
  <si>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</si>
  <si>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</si>
  <si>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</si>
  <si>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</si>
  <si>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</si>
  <si>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</si>
  <si>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</si>
  <si>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</si>
  <si>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</si>
  <si>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</si>
  <si>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</si>
  <si>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</si>
  <si>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</si>
  <si>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</si>
  <si>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</si>
  <si>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</si>
  <si>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</si>
  <si>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</si>
  <si>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</si>
  <si>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</si>
  <si>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</si>
  <si>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</si>
  <si>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</si>
  <si>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</si>
  <si>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</si>
  <si>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</si>
  <si>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</si>
  <si>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</si>
  <si>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</si>
  <si>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</si>
  <si>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</si>
  <si>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</si>
  <si>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</si>
  <si>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</si>
  <si>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</si>
  <si>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</si>
  <si>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</si>
  <si>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</si>
  <si>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</si>
  <si>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</si>
  <si>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</si>
  <si>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</si>
  <si>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</si>
  <si>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</si>
  <si>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</si>
  <si>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</si>
  <si>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</si>
  <si>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</si>
  <si>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</si>
  <si>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</si>
  <si>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</si>
  <si>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</si>
  <si>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</si>
  <si>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</si>
  <si>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</si>
  <si>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</si>
  <si>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</si>
  <si>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</si>
  <si>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</si>
  <si>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</si>
  <si>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</si>
  <si>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</si>
  <si>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</si>
  <si>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</si>
  <si>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</si>
  <si>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</si>
  <si>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</si>
  <si>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</si>
  <si>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</si>
  <si>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</si>
  <si>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</si>
  <si>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</si>
  <si>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</si>
  <si>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</si>
  <si>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</si>
  <si>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</si>
  <si>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</si>
  <si>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</si>
  <si>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</si>
  <si>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</si>
  <si>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</si>
  <si>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</si>
  <si>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</si>
  <si>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</si>
  <si>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</si>
  <si>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</si>
  <si>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</si>
  <si>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</si>
  <si>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</si>
  <si>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</si>
  <si>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</si>
  <si>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</si>
  <si>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</si>
  <si>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</si>
  <si>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</si>
  <si>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</si>
  <si>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</si>
  <si>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</si>
  <si>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</si>
  <si>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</si>
  <si>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</si>
  <si>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</si>
  <si>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</si>
  <si>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</si>
  <si>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</si>
  <si>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</si>
  <si>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</si>
  <si>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</si>
  <si>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</si>
  <si>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</si>
  <si>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</si>
  <si>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</si>
  <si>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</si>
  <si>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</si>
  <si>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</si>
  <si>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</si>
  <si>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</si>
  <si>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</si>
  <si>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</si>
  <si>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</si>
  <si>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</si>
  <si>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</si>
  <si>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</si>
  <si>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</si>
  <si>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</si>
  <si>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</si>
  <si>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</si>
  <si>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</si>
  <si>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</si>
  <si>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</si>
  <si>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</si>
  <si>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</si>
  <si>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</si>
  <si>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</si>
  <si>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</si>
  <si>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</si>
  <si>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</si>
  <si>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</si>
  <si>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</si>
  <si>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</si>
  <si>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</si>
  <si>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</si>
  <si>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</si>
  <si>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</si>
  <si>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</si>
  <si>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</si>
  <si>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</si>
  <si>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</si>
  <si>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</si>
  <si>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</si>
  <si>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</si>
  <si>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</si>
  <si>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</si>
  <si>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</si>
  <si>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</si>
  <si>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</si>
  <si>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</si>
  <si>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</si>
  <si>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</si>
  <si>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</si>
  <si>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</si>
  <si>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</si>
  <si>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</si>
  <si>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</si>
  <si>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</si>
  <si>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</si>
  <si>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</si>
  <si>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</si>
  <si>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</si>
  <si>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</si>
  <si>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</si>
  <si>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</si>
  <si>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</si>
  <si>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</si>
  <si>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</si>
  <si>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</si>
  <si>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</si>
  <si>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</si>
  <si>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</si>
  <si>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</si>
  <si>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</si>
  <si>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</si>
  <si>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</si>
  <si>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</si>
  <si>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</si>
  <si>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</si>
  <si>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</si>
  <si>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</si>
  <si>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</si>
  <si>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</si>
  <si>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</si>
  <si>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</si>
  <si>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</si>
  <si>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</si>
  <si>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</si>
  <si>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</si>
  <si>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</si>
  <si>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</si>
  <si>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</si>
  <si>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</si>
  <si>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</si>
  <si>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</si>
  <si>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</si>
  <si>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</si>
  <si>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</si>
  <si>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</si>
  <si>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</si>
  <si>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</si>
  <si>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</si>
  <si>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</si>
  <si>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</si>
  <si>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</si>
  <si>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</si>
  <si>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</si>
  <si>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</si>
  <si>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</si>
  <si>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</si>
  <si>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</si>
  <si>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</si>
  <si>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</si>
  <si>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</si>
  <si>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</si>
  <si>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</si>
  <si>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</si>
  <si>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</si>
  <si>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</si>
  <si>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</si>
  <si>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</si>
  <si>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</si>
  <si>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</si>
  <si>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</si>
  <si>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</si>
  <si>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</si>
  <si>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</si>
  <si>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</si>
  <si>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</si>
  <si>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</si>
  <si>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</si>
  <si>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</si>
  <si>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</si>
  <si>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</si>
  <si>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</si>
  <si>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</si>
  <si>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</si>
  <si>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</si>
  <si>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</si>
  <si>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</si>
  <si>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</si>
  <si>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</si>
  <si>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</si>
  <si>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</si>
  <si>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</si>
  <si>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</si>
  <si>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</si>
  <si>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</si>
  <si>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</si>
  <si>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</si>
  <si>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</si>
  <si>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</si>
  <si>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</si>
  <si>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</si>
  <si>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</si>
  <si>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</si>
  <si>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</si>
  <si>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</si>
  <si>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</si>
  <si>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</si>
  <si>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</si>
  <si>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</si>
  <si>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</si>
  <si>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</si>
  <si>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</si>
  <si>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</si>
  <si>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</si>
  <si>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</si>
  <si>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</si>
  <si>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</si>
  <si>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</si>
  <si>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</si>
  <si>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</si>
  <si>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</si>
  <si>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</si>
  <si>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</si>
  <si>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</si>
  <si>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</si>
  <si>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</si>
  <si>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</si>
  <si>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</si>
  <si>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</si>
  <si>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</si>
  <si>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</si>
  <si>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</si>
  <si>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</si>
  <si>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</si>
  <si>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</si>
  <si>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</si>
  <si>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</si>
  <si>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</si>
  <si>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</si>
  <si>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</si>
  <si>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</si>
  <si>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</si>
  <si>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</si>
  <si>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</si>
  <si>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</si>
  <si>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</si>
  <si>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</si>
  <si>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</si>
  <si>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</si>
  <si>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</si>
  <si>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</si>
  <si>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</si>
  <si>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</si>
  <si>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</si>
  <si>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</si>
  <si>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</si>
  <si>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</si>
  <si>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</si>
  <si>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</si>
  <si>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</si>
  <si>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</si>
  <si>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</si>
  <si>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</si>
  <si>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</si>
  <si>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</si>
  <si>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</si>
  <si>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</si>
  <si>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</si>
  <si>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</si>
  <si>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</si>
  <si>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</si>
  <si>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</si>
  <si>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</si>
  <si>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</si>
  <si>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</si>
  <si>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</si>
  <si>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</si>
  <si>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</si>
  <si>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</si>
  <si>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</si>
  <si>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</si>
  <si>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</si>
  <si>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</si>
  <si>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</si>
  <si>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</si>
  <si>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</si>
  <si>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</si>
  <si>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</si>
  <si>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</si>
  <si>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</si>
  <si>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</si>
  <si>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</si>
  <si>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</si>
  <si>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</si>
  <si>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</si>
  <si>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</si>
  <si>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</si>
  <si>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</si>
  <si>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</si>
  <si>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</si>
  <si>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</si>
  <si>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</si>
  <si>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</si>
  <si>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</si>
  <si>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</si>
  <si>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</si>
  <si>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</si>
  <si>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</si>
  <si>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</si>
  <si>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</si>
  <si>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</si>
  <si>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</si>
  <si>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</si>
  <si>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</si>
  <si>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</si>
  <si>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</si>
  <si>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</si>
  <si>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</si>
  <si>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</si>
  <si>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</si>
  <si>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</si>
  <si>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</si>
  <si>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</si>
  <si>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</si>
  <si>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</si>
  <si>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</si>
  <si>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</si>
  <si>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</si>
  <si>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</si>
  <si>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</si>
  <si>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</si>
  <si>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</si>
  <si>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</si>
  <si>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</si>
  <si>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</si>
  <si>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</si>
  <si>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</si>
  <si>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</si>
  <si>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</si>
  <si>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</si>
  <si>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</si>
  <si>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</si>
  <si>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</si>
  <si>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</si>
  <si>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</si>
  <si>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</si>
  <si>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</si>
  <si>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</si>
  <si>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</si>
  <si>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</si>
  <si>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</si>
  <si>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</si>
  <si>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</si>
  <si>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</si>
  <si>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</si>
  <si>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</si>
  <si>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</si>
  <si>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</si>
  <si>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</si>
  <si>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</si>
  <si>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</si>
  <si>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</si>
  <si>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</si>
  <si>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</si>
  <si>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</si>
  <si>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</si>
  <si>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</si>
  <si>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</si>
  <si>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</si>
  <si>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</si>
  <si>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</si>
  <si>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</si>
  <si>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</si>
  <si>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</si>
  <si>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</si>
  <si>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</si>
  <si>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</si>
  <si>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</si>
  <si>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</si>
  <si>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</si>
  <si>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</si>
  <si>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</si>
  <si>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</si>
  <si>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</si>
  <si>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</si>
  <si>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</si>
  <si>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</si>
  <si>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</si>
  <si>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</si>
  <si>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</si>
  <si>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</si>
  <si>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</si>
  <si>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</si>
  <si>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</si>
  <si>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</si>
  <si>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</si>
  <si>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</si>
  <si>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</si>
  <si>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</si>
  <si>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</si>
  <si>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</si>
  <si>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</si>
  <si>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</si>
  <si>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</si>
  <si>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</si>
  <si>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</si>
  <si>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</si>
  <si>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</si>
  <si>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</si>
  <si>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</si>
  <si>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</si>
  <si>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</si>
  <si>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</si>
  <si>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</si>
  <si>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</si>
  <si>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</si>
  <si>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</si>
  <si>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</si>
  <si>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</si>
  <si>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</si>
  <si>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</si>
  <si>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</si>
  <si>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</si>
  <si>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</si>
  <si>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</si>
  <si>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</si>
  <si>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</si>
  <si>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</si>
  <si>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</si>
  <si>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</si>
  <si>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</si>
  <si>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</si>
  <si>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</si>
  <si>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</si>
  <si>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</si>
  <si>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</si>
  <si>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</si>
  <si>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</si>
  <si>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</si>
  <si>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</si>
  <si>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</si>
  <si>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</si>
  <si>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</si>
  <si>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</si>
  <si>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</si>
  <si>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</si>
  <si>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</si>
  <si>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</si>
  <si>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</si>
  <si>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</si>
  <si>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</si>
  <si>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</si>
  <si>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</si>
  <si>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</si>
  <si>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</si>
  <si>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</si>
  <si>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</si>
  <si>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</si>
  <si>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</si>
  <si>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</si>
  <si>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</si>
  <si>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</si>
  <si>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</si>
  <si>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</si>
  <si>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</si>
  <si>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</si>
  <si>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</si>
  <si>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</si>
  <si>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</si>
  <si>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</si>
  <si>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</si>
  <si>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</si>
  <si>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</si>
  <si>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</si>
  <si>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</si>
  <si>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</si>
  <si>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</si>
  <si>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</si>
  <si>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</si>
  <si>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</si>
  <si>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</si>
  <si>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</si>
  <si>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</si>
  <si>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</si>
  <si>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</si>
  <si>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</si>
  <si>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</si>
  <si>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</si>
  <si>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</si>
  <si>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</si>
  <si>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</si>
  <si>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</si>
  <si>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</si>
  <si>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</si>
  <si>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</si>
  <si>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</si>
  <si>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</si>
  <si>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</si>
  <si>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</si>
  <si>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</si>
  <si>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</si>
  <si>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</si>
  <si>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</si>
  <si>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</si>
  <si>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</si>
  <si>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</si>
  <si>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</si>
  <si>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</si>
  <si>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</si>
  <si>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</si>
  <si>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</si>
  <si>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</si>
  <si>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</si>
  <si>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</si>
  <si>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</si>
  <si>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</si>
  <si>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</si>
  <si>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</si>
  <si>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</si>
  <si>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</si>
  <si>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</si>
  <si>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</si>
  <si>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</si>
  <si>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</si>
  <si>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</si>
  <si>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</si>
  <si>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</si>
  <si>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</si>
  <si>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</si>
  <si>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</si>
  <si>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</si>
  <si>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</si>
  <si>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</si>
  <si>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</si>
  <si>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</si>
  <si>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</si>
  <si>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</si>
  <si>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</si>
  <si>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</si>
  <si>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</si>
  <si>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</si>
  <si>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</si>
  <si>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</si>
  <si>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</si>
  <si>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</si>
  <si>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</si>
  <si>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</si>
  <si>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</si>
  <si>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</si>
  <si>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</si>
  <si>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</si>
  <si>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</si>
  <si>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</si>
  <si>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</si>
  <si>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</si>
  <si>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</si>
  <si>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</si>
  <si>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</si>
  <si>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</si>
  <si>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</si>
  <si>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</si>
  <si>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</si>
  <si>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</si>
  <si>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</si>
  <si>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</si>
  <si>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</si>
  <si>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</si>
  <si>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</si>
  <si>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</si>
  <si>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</si>
  <si>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</si>
  <si>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</si>
  <si>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</si>
  <si>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</si>
  <si>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</si>
  <si>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</si>
  <si>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</si>
  <si>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</si>
  <si>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</si>
  <si>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</si>
  <si>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</si>
  <si>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</si>
  <si>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</si>
  <si>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</si>
  <si>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</si>
  <si>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</si>
  <si>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</si>
  <si>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</si>
  <si>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</si>
  <si>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</si>
  <si>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</si>
  <si>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</si>
  <si>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</si>
  <si>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</si>
  <si>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</si>
  <si>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</si>
  <si>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</si>
  <si>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</si>
  <si>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</si>
  <si>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</si>
  <si>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</si>
  <si>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</si>
  <si>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</si>
  <si>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</si>
  <si>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</si>
  <si>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</si>
  <si>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</si>
  <si>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</si>
  <si>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</si>
  <si>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</si>
  <si>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</si>
  <si>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</si>
  <si>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</si>
  <si>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</si>
  <si>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</si>
  <si>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</si>
  <si>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</si>
  <si>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</si>
  <si>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</si>
  <si>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</si>
  <si>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</si>
  <si>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</si>
  <si>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</si>
  <si>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</si>
  <si>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</si>
  <si>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</si>
  <si>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</si>
  <si>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</si>
  <si>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</si>
  <si>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</si>
  <si>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</si>
  <si>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</si>
  <si>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</si>
  <si>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</si>
  <si>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</si>
  <si>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</si>
  <si>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</si>
  <si>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</si>
  <si>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</si>
  <si>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</si>
  <si>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</si>
  <si>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</si>
  <si>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</si>
  <si>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</si>
  <si>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</si>
  <si>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</si>
  <si>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</si>
  <si>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</si>
  <si>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</si>
  <si>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</si>
  <si>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</si>
  <si>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</si>
  <si>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</si>
  <si>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</si>
  <si>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</si>
  <si>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</si>
  <si>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</si>
  <si>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</si>
  <si>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</si>
  <si>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</si>
  <si>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</si>
  <si>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</si>
  <si>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</si>
  <si>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</si>
  <si>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</si>
  <si>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</si>
  <si>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</si>
  <si>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</si>
  <si>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</si>
  <si>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</si>
  <si>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</si>
  <si>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</si>
  <si>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</si>
  <si>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</si>
  <si>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</si>
  <si>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</si>
  <si>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</si>
  <si>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</si>
  <si>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</si>
  <si>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</si>
  <si>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</si>
  <si>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</si>
  <si>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</si>
  <si>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</si>
  <si>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</si>
  <si>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</si>
  <si>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</si>
  <si>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</si>
  <si>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</si>
  <si>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</si>
  <si>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</si>
  <si>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</si>
  <si>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</si>
  <si>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</si>
  <si>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</si>
  <si>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</si>
  <si>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</si>
  <si>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</si>
  <si>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</si>
  <si>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</si>
  <si>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</si>
  <si>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</si>
  <si>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</si>
  <si>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</si>
  <si>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</si>
  <si>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</si>
  <si>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</si>
  <si>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</si>
  <si>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</si>
  <si>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</si>
  <si>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</si>
  <si>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</si>
  <si>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</si>
  <si>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</si>
  <si>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</si>
  <si>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</si>
  <si>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</si>
  <si>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</si>
  <si>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</si>
  <si>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</si>
  <si>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</si>
  <si>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</si>
  <si>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</si>
  <si>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</si>
  <si>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</si>
  <si>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</si>
  <si>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</si>
  <si>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</si>
  <si>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</si>
  <si>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</si>
  <si>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</si>
  <si>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</si>
  <si>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</si>
  <si>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</si>
  <si>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</si>
  <si>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</si>
  <si>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</si>
  <si>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</si>
  <si>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</si>
  <si>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</si>
  <si>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</si>
  <si>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</si>
  <si>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</si>
  <si>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</si>
  <si>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</si>
  <si>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</si>
  <si>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</si>
  <si>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</si>
  <si>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</si>
  <si>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</si>
  <si>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</si>
  <si>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</si>
  <si>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</si>
  <si>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</si>
  <si>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</si>
  <si>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</si>
  <si>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</si>
  <si>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</si>
  <si>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</si>
  <si>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</si>
  <si>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</si>
  <si>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</si>
  <si>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</si>
  <si>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</si>
  <si>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</si>
  <si>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</si>
  <si>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</si>
  <si>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</si>
  <si>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</si>
  <si>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</si>
  <si>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</si>
  <si>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</si>
  <si>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</si>
  <si>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</si>
  <si>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</si>
  <si>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</si>
  <si>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</si>
  <si>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</si>
  <si>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</si>
  <si>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</si>
  <si>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</si>
  <si>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</si>
  <si>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</si>
  <si>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</si>
  <si>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</si>
  <si>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</si>
  <si>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</si>
  <si>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</si>
  <si>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</si>
  <si>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</si>
  <si>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</si>
  <si>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</si>
  <si>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</si>
  <si>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</si>
  <si>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</si>
  <si>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</si>
  <si>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</si>
  <si>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</si>
  <si>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</si>
  <si>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</si>
  <si>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</si>
  <si>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</si>
  <si>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</si>
  <si>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</si>
  <si>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</si>
  <si>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</si>
  <si>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</si>
  <si>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</si>
  <si>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</si>
  <si>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</si>
  <si>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</si>
  <si>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</si>
  <si>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</si>
  <si>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</si>
  <si>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</si>
  <si>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</si>
  <si>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</si>
  <si>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</si>
  <si>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</si>
  <si>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</si>
  <si>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</si>
  <si>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</si>
  <si>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</si>
  <si>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</si>
  <si>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</si>
  <si>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</si>
  <si>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</si>
  <si>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</si>
  <si>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</si>
  <si>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</si>
  <si>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</si>
  <si>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</si>
  <si>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</si>
  <si>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</si>
  <si>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</si>
  <si>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</si>
  <si>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</si>
  <si>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</si>
  <si>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</si>
  <si>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</si>
  <si>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</si>
  <si>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</si>
  <si>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</si>
  <si>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</si>
  <si>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</si>
  <si>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</si>
  <si>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</si>
  <si>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</si>
  <si>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</si>
  <si>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</si>
  <si>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</si>
  <si>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</si>
  <si>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</si>
  <si>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</si>
  <si>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</si>
  <si>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</si>
  <si>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</si>
  <si>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</si>
  <si>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</si>
  <si>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</si>
  <si>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</si>
  <si>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</si>
  <si>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</si>
  <si>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</si>
  <si>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</si>
  <si>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</si>
  <si>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</si>
  <si>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</si>
  <si>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</si>
  <si>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</si>
  <si>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</si>
  <si>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</si>
  <si>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</si>
  <si>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</si>
  <si>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</si>
  <si>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</si>
  <si>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</si>
  <si>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</si>
  <si>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</si>
  <si>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</si>
  <si>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</si>
  <si>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</si>
  <si>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</si>
  <si>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</si>
  <si>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</si>
  <si>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</si>
  <si>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</si>
  <si>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</si>
  <si>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</si>
  <si>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</si>
  <si>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</si>
  <si>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</si>
  <si>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</si>
  <si>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</si>
  <si>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</si>
  <si>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</si>
  <si>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</si>
  <si>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</si>
  <si>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</si>
  <si>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</si>
  <si>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</si>
  <si>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</si>
  <si>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</si>
  <si>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</si>
  <si>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</si>
  <si>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</si>
  <si>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</si>
  <si>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</si>
  <si>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</si>
  <si>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</si>
  <si>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</si>
  <si>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</si>
  <si>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</si>
  <si>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</si>
  <si>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</si>
  <si>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</si>
  <si>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</si>
  <si>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</si>
  <si>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</si>
  <si>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</si>
  <si>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</si>
  <si>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</si>
  <si>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</si>
  <si>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</si>
  <si>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</si>
  <si>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</si>
  <si>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</si>
  <si>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</si>
  <si>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</si>
  <si>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</si>
  <si>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</si>
  <si>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</si>
  <si>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</si>
  <si>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</si>
  <si>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</si>
  <si>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</si>
  <si>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</si>
  <si>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</si>
  <si>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</si>
  <si>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</si>
  <si>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</si>
  <si>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</si>
  <si>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</si>
  <si>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</si>
  <si>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</si>
  <si>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</si>
  <si>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</si>
  <si>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</si>
  <si>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</si>
  <si>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</si>
  <si>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</si>
  <si>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</si>
  <si>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</si>
  <si>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</si>
  <si>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</si>
  <si>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</si>
  <si>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</si>
  <si>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</si>
  <si>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</si>
  <si>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</si>
  <si>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</si>
  <si>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</si>
  <si>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</si>
  <si>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</si>
  <si>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</si>
  <si>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</si>
  <si>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</si>
  <si>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</si>
  <si>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</si>
  <si>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</si>
  <si>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</si>
  <si>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</si>
  <si>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</si>
  <si>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</si>
  <si>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</si>
  <si>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</si>
  <si>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</si>
  <si>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</si>
  <si>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</si>
  <si>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</si>
  <si>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</si>
  <si>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</si>
  <si>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</si>
  <si>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</si>
  <si>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</si>
  <si>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</si>
  <si>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</si>
  <si>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</si>
  <si>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</si>
  <si>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</si>
  <si>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</si>
  <si>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</si>
  <si>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</si>
  <si>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</si>
  <si>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</si>
  <si>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</si>
  <si>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</si>
  <si>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</si>
  <si>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</si>
  <si>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</si>
  <si>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</si>
  <si>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</si>
  <si>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</si>
  <si>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</si>
  <si>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</si>
  <si>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</si>
  <si>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</si>
  <si>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</si>
  <si>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</si>
  <si>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</si>
  <si>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</si>
  <si>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</si>
  <si>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</si>
  <si>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</si>
  <si>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</si>
  <si>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</si>
  <si>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</si>
  <si>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</si>
  <si>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</si>
  <si>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</si>
  <si>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</si>
  <si>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</si>
  <si>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</si>
  <si>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</si>
  <si>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</si>
  <si>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</si>
  <si>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</si>
  <si>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</si>
  <si>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</si>
  <si>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</si>
  <si>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</si>
  <si>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</si>
  <si>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</si>
  <si>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</si>
  <si>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</si>
  <si>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</si>
  <si>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</si>
  <si>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</si>
  <si>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</si>
  <si>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</si>
  <si>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</si>
  <si>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</si>
  <si>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</si>
  <si>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</si>
  <si>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</si>
  <si>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</si>
  <si>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</si>
  <si>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</si>
  <si>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</si>
  <si>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</si>
  <si>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</si>
  <si>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</si>
  <si>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</si>
  <si>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</si>
  <si>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</si>
  <si>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</si>
  <si>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</si>
  <si>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</si>
  <si>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</si>
  <si>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</si>
  <si>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</si>
  <si>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</si>
  <si>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</si>
  <si>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</si>
  <si>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</si>
  <si>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</si>
  <si>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</si>
  <si>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</si>
  <si>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</si>
  <si>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</si>
  <si>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</si>
  <si>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</si>
  <si>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</si>
  <si>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</si>
  <si>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</si>
  <si>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</si>
  <si>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</si>
  <si>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</si>
  <si>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</si>
  <si>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</si>
  <si>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</si>
  <si>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</si>
  <si>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</si>
  <si>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</si>
  <si>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</si>
  <si>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</si>
  <si>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</si>
  <si>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</si>
  <si>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</si>
  <si>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</si>
  <si>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</si>
  <si>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</si>
  <si>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</si>
  <si>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</si>
  <si>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</si>
  <si>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</si>
  <si>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</si>
  <si>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</si>
  <si>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</si>
  <si>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</si>
  <si>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</si>
  <si>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</si>
  <si>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</si>
  <si>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</si>
  <si>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</si>
  <si>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</si>
  <si>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</si>
  <si>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</si>
  <si>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</si>
  <si>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</si>
  <si>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</si>
  <si>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</si>
  <si>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</si>
  <si>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</si>
  <si>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</si>
  <si>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</si>
  <si>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</si>
  <si>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</si>
  <si>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</si>
  <si>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</si>
  <si>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</si>
  <si>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</si>
  <si>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</si>
  <si>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</si>
  <si>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</si>
  <si>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</si>
  <si>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</si>
  <si>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</si>
  <si>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</si>
  <si>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</si>
  <si>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</si>
  <si>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</si>
  <si>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</si>
  <si>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</si>
  <si>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</si>
  <si>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</si>
  <si>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</si>
  <si>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</si>
  <si>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</si>
  <si>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</si>
  <si>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</si>
  <si>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</si>
  <si>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</si>
  <si>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</si>
  <si>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</si>
  <si>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</si>
  <si>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</si>
  <si>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</si>
  <si>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</si>
  <si>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</si>
  <si>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</si>
  <si>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</si>
  <si>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</si>
  <si>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</si>
  <si>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</si>
  <si>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</si>
  <si>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</si>
  <si>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</si>
  <si>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</si>
  <si>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</si>
  <si>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</si>
  <si>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</si>
  <si>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</si>
  <si>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</si>
  <si>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</si>
  <si>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</si>
  <si>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</si>
  <si>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</si>
  <si>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</si>
  <si>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</si>
  <si>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</si>
  <si>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</si>
  <si>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</si>
  <si>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</si>
  <si>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</si>
  <si>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</si>
  <si>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</si>
  <si>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</si>
  <si>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</si>
  <si>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</si>
  <si>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</si>
  <si>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</si>
  <si>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</si>
  <si>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</si>
  <si>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</si>
  <si>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</si>
  <si>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</si>
  <si>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</si>
  <si>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</si>
  <si>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</si>
  <si>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</si>
  <si>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</si>
  <si>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</si>
  <si>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</si>
  <si>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</si>
  <si>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</si>
  <si>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</si>
  <si>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</si>
  <si>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</si>
  <si>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</si>
  <si>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</si>
  <si>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</si>
  <si>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</si>
  <si>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</si>
  <si>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</si>
  <si>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</si>
  <si>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</si>
  <si>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</si>
  <si>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</si>
  <si>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</si>
  <si>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</si>
  <si>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</si>
  <si>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</si>
  <si>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</si>
  <si>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</si>
  <si>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</si>
  <si>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</si>
  <si>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</si>
  <si>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</si>
  <si>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</si>
  <si>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</si>
  <si>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</si>
  <si>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</si>
  <si>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</si>
  <si>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</si>
  <si>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</si>
  <si>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</si>
  <si>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</si>
  <si>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</si>
  <si>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</si>
  <si>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</si>
  <si>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</si>
  <si>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</si>
  <si>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</si>
  <si>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</si>
  <si>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</si>
  <si>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</si>
  <si>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</si>
  <si>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</si>
  <si>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</si>
  <si>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</si>
  <si>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</si>
  <si>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</si>
  <si>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</si>
  <si>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</si>
  <si>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</si>
  <si>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</si>
  <si>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</si>
  <si>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</si>
  <si>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</si>
  <si>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</si>
  <si>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</si>
  <si>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</si>
  <si>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</si>
  <si>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</si>
  <si>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</si>
  <si>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</si>
  <si>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</si>
  <si>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</si>
  <si>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</si>
  <si>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</si>
  <si>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</si>
  <si>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</si>
  <si>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</si>
  <si>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</si>
  <si>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</si>
  <si>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</si>
  <si>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</si>
  <si>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</si>
  <si>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</si>
  <si>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</si>
  <si>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</si>
  <si>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</si>
  <si>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</si>
  <si>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</si>
  <si>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</si>
  <si>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</si>
  <si>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</si>
  <si>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</si>
  <si>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</si>
  <si>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</si>
  <si>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</si>
  <si>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</si>
  <si>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</si>
  <si>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</si>
  <si>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</si>
  <si>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</si>
  <si>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</si>
  <si>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</si>
  <si>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</si>
  <si>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</si>
  <si>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</si>
  <si>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</si>
  <si>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</si>
  <si>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</si>
  <si>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</si>
  <si>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</si>
  <si>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</si>
  <si>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</si>
  <si>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</si>
  <si>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</si>
  <si>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</si>
  <si>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</si>
  <si>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</si>
  <si>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</si>
  <si>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</si>
  <si>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</si>
  <si>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</si>
  <si>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</si>
  <si>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</si>
  <si>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</si>
  <si>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</si>
  <si>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</si>
  <si>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</si>
  <si>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</si>
  <si>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</si>
  <si>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</si>
  <si>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</si>
  <si>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</si>
  <si>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</si>
  <si>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</si>
  <si>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</si>
  <si>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</si>
  <si>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</si>
  <si>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</si>
  <si>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</si>
  <si>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</si>
  <si>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</si>
  <si>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</si>
  <si>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</si>
  <si>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</si>
  <si>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</si>
  <si>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</si>
  <si>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</si>
  <si>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</si>
  <si>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</si>
  <si>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</si>
  <si>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</si>
  <si>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</si>
  <si>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</si>
  <si>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</si>
  <si>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</si>
  <si>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</si>
  <si>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</si>
  <si>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</si>
  <si>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</si>
  <si>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</si>
  <si>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</si>
  <si>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</si>
  <si>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</si>
  <si>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</si>
  <si>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</si>
  <si>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</si>
  <si>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</si>
  <si>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</si>
  <si>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</si>
  <si>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</si>
  <si>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</si>
  <si>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</si>
  <si>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</si>
  <si>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</si>
  <si>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</si>
  <si>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</si>
  <si>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</si>
  <si>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</si>
  <si>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</si>
  <si>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</si>
  <si>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</si>
  <si>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</si>
  <si>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</si>
  <si>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</si>
  <si>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</si>
  <si>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</si>
  <si>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</si>
  <si>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</si>
  <si>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</si>
  <si>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</si>
  <si>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</si>
  <si>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</si>
  <si>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</si>
  <si>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</si>
  <si>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</si>
  <si>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</si>
  <si>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</si>
  <si>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</si>
  <si>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</si>
  <si>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</si>
  <si>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</si>
  <si>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</si>
  <si>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</si>
  <si>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</si>
  <si>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</si>
  <si>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</si>
  <si>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</si>
  <si>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</si>
  <si>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</si>
  <si>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</si>
  <si>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</si>
  <si>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</si>
  <si>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</si>
  <si>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</si>
  <si>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</si>
  <si>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</si>
  <si>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</si>
  <si>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</si>
  <si>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</si>
  <si>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</si>
  <si>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</si>
  <si>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</si>
  <si>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</si>
  <si>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</si>
  <si>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</si>
  <si>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</si>
  <si>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</si>
  <si>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</si>
  <si>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</si>
  <si>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</si>
  <si>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</si>
  <si>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</si>
  <si>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</si>
  <si>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</si>
  <si>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</si>
  <si>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</si>
  <si>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</si>
  <si>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</si>
  <si>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</si>
  <si>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</si>
  <si>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</si>
  <si>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</si>
  <si>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</si>
  <si>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</si>
  <si>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</si>
  <si>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</si>
  <si>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</si>
  <si>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</si>
  <si>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</si>
  <si>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</si>
  <si>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</si>
  <si>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</si>
  <si>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</si>
  <si>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</si>
  <si>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</si>
  <si>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</si>
  <si>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</si>
  <si>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</si>
  <si>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</si>
  <si>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</si>
  <si>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</si>
  <si>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</si>
  <si>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</si>
  <si>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</si>
  <si>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</si>
  <si>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</si>
  <si>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</si>
  <si>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</si>
  <si>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</si>
  <si>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</si>
  <si>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</si>
  <si>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</si>
  <si>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</si>
  <si>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</si>
  <si>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</si>
  <si>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</si>
  <si>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</si>
  <si>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</si>
  <si>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</si>
  <si>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</si>
  <si>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</si>
  <si>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</si>
  <si>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</si>
  <si>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</si>
  <si>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</si>
  <si>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</si>
  <si>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</si>
  <si>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</si>
  <si>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</si>
  <si>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</si>
  <si>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</si>
  <si>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</si>
  <si>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</si>
  <si>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</si>
  <si>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</si>
  <si>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</si>
  <si>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</si>
  <si>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</si>
  <si>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</si>
  <si>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</si>
  <si>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</si>
  <si>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</si>
  <si>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</si>
  <si>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</si>
  <si>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</si>
  <si>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</si>
  <si>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</si>
  <si>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</si>
  <si>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</si>
  <si>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</si>
  <si>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</si>
  <si>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</si>
  <si>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</si>
  <si>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</si>
  <si>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</si>
  <si>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</si>
  <si>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</si>
  <si>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</si>
  <si>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</si>
  <si>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</si>
  <si>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</si>
  <si>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</si>
  <si>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</si>
  <si>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</si>
  <si>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</si>
  <si>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</si>
  <si>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</si>
  <si>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</si>
  <si>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</si>
  <si>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</si>
  <si>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</si>
  <si>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</si>
  <si>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</si>
  <si>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</si>
  <si>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</si>
  <si>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</si>
  <si>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</si>
  <si>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</si>
  <si>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</si>
  <si>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</si>
  <si>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</si>
  <si>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</si>
  <si>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</si>
  <si>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</si>
  <si>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</si>
  <si>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</si>
  <si>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</si>
  <si>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</si>
  <si>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</si>
  <si>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</si>
  <si>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</si>
  <si>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</si>
  <si>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</si>
  <si>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</si>
  <si>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</si>
  <si>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</si>
  <si>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</si>
  <si>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</si>
  <si>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</si>
  <si>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</si>
  <si>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</si>
  <si>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</si>
  <si>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</si>
  <si>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</si>
  <si>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</si>
  <si>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</si>
  <si>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</si>
  <si>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</si>
  <si>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</si>
  <si>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</si>
  <si>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</si>
  <si>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</si>
  <si>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</si>
  <si>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</si>
  <si>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</si>
  <si>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</si>
  <si>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</si>
  <si>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</si>
  <si>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</si>
  <si>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</si>
  <si>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</si>
  <si>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</si>
  <si>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</si>
  <si>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</si>
  <si>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</si>
  <si>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</si>
  <si>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</si>
  <si>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</si>
  <si>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</si>
  <si>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</si>
  <si>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</si>
  <si>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</si>
  <si>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</si>
  <si>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</si>
  <si>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</si>
  <si>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</si>
  <si>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</si>
  <si>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</si>
  <si>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</si>
  <si>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</si>
  <si>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</si>
  <si>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</si>
  <si>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</si>
  <si>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</si>
  <si>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</si>
  <si>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</si>
  <si>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</si>
  <si>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</si>
  <si>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</si>
  <si>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</si>
  <si>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</si>
  <si>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</si>
  <si>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</si>
  <si>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</si>
  <si>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</si>
  <si>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</si>
  <si>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</si>
  <si>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</si>
  <si>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</si>
  <si>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</si>
  <si>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</si>
  <si>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</si>
  <si>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</si>
  <si>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</si>
  <si>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</si>
  <si>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</si>
  <si>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</si>
  <si>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</si>
  <si>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</si>
  <si>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</si>
  <si>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</si>
  <si>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</si>
  <si>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</si>
  <si>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</si>
  <si>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</si>
  <si>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</si>
  <si>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</si>
  <si>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</si>
  <si>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</si>
  <si>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</si>
  <si>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</si>
  <si>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</si>
  <si>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</si>
  <si>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</si>
  <si>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</si>
  <si>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</si>
  <si>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</si>
  <si>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</si>
  <si>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</si>
  <si>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</si>
  <si>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</si>
  <si>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</si>
  <si>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</si>
  <si>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</si>
  <si>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</si>
  <si>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</si>
  <si>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</si>
  <si>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</si>
  <si>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</si>
  <si>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</si>
  <si>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</si>
  <si>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</si>
  <si>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</si>
  <si>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</si>
  <si>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</si>
  <si>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</si>
  <si>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</si>
  <si>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</si>
  <si>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</si>
  <si>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</si>
  <si>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</si>
  <si>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</si>
  <si>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</si>
  <si>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</si>
  <si>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</si>
  <si>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</si>
  <si>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</si>
  <si>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</si>
  <si>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</si>
  <si>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</si>
  <si>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</si>
  <si>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</si>
  <si>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</si>
  <si>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</si>
  <si>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</si>
  <si>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</si>
  <si>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</si>
  <si>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</si>
  <si>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</si>
  <si>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</si>
  <si>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</si>
  <si>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</si>
  <si>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</si>
  <si>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</si>
  <si>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</si>
  <si>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</si>
  <si>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</si>
  <si>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</si>
  <si>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</si>
  <si>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</si>
  <si>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</si>
  <si>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</si>
  <si>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</si>
  <si>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</si>
  <si>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</si>
  <si>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</si>
  <si>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</si>
  <si>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</si>
  <si>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</si>
  <si>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</si>
  <si>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</si>
  <si>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</si>
  <si>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</si>
  <si>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</si>
  <si>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</si>
  <si>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</si>
  <si>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</si>
  <si>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</si>
  <si>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</si>
  <si>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</si>
  <si>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</si>
  <si>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</si>
  <si>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</si>
  <si>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</si>
  <si>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</si>
  <si>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</si>
  <si>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</si>
  <si>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</si>
  <si>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</si>
  <si>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</si>
  <si>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</si>
  <si>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</si>
  <si>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</si>
  <si>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</si>
  <si>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</si>
  <si>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</si>
  <si>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</si>
  <si>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</si>
  <si>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</si>
  <si>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</si>
  <si>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</si>
  <si>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</si>
  <si>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</si>
  <si>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</si>
  <si>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</si>
  <si>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</si>
  <si>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</si>
  <si>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</si>
  <si>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</si>
  <si>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</si>
  <si>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</si>
  <si>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</si>
  <si>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</si>
  <si>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</si>
  <si>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</si>
  <si>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</si>
  <si>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</si>
  <si>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</si>
  <si>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</si>
  <si>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</si>
  <si>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</si>
  <si>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</si>
  <si>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</si>
  <si>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</si>
  <si>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</si>
  <si>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</si>
  <si>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</si>
  <si>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</si>
  <si>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</si>
  <si>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</si>
  <si>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</si>
  <si>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</si>
  <si>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</si>
  <si>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</si>
  <si>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</si>
  <si>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</si>
  <si>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</si>
  <si>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</si>
  <si>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</si>
  <si>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</si>
  <si>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</si>
  <si>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</si>
  <si>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</si>
  <si>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</si>
  <si>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</si>
  <si>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</si>
  <si>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</si>
  <si>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</si>
  <si>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</si>
  <si>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</si>
  <si>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</si>
  <si>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</si>
  <si>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</si>
  <si>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</si>
  <si>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</si>
  <si>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</si>
  <si>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</si>
  <si>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</si>
  <si>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</si>
  <si>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</si>
  <si>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</si>
  <si>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</si>
  <si>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</si>
  <si>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</si>
  <si>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</si>
  <si>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</si>
  <si>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</si>
  <si>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</si>
  <si>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</si>
  <si>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</si>
  <si>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</si>
  <si>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</si>
  <si>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</si>
  <si>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</si>
  <si>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</si>
  <si>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</si>
  <si>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</si>
  <si>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</si>
  <si>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</si>
  <si>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</si>
  <si>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</si>
  <si>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</si>
  <si>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</si>
  <si>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</si>
  <si>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</si>
  <si>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</si>
  <si>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</si>
  <si>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</si>
  <si>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</si>
  <si>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</si>
  <si>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</si>
  <si>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</si>
  <si>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</si>
  <si>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</si>
  <si>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</si>
  <si>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</si>
  <si>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</si>
  <si>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</si>
  <si>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</si>
  <si>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</si>
  <si>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</si>
  <si>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</si>
  <si>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</si>
  <si>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</si>
  <si>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</si>
  <si>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</si>
  <si>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</si>
  <si>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</si>
  <si>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</si>
  <si>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</si>
  <si>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</si>
  <si>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</si>
  <si>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</si>
  <si>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</si>
  <si>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</si>
  <si>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</si>
  <si>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</si>
  <si>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</si>
  <si>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</si>
  <si>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</si>
  <si>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</si>
  <si>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</si>
  <si>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</si>
  <si>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</si>
  <si>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</si>
  <si>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</si>
  <si>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</si>
  <si>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</si>
  <si>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</si>
  <si>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</si>
  <si>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</si>
  <si>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</si>
  <si>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</si>
  <si>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</si>
  <si>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</si>
  <si>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</si>
  <si>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</si>
  <si>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</si>
  <si>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</si>
  <si>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</si>
  <si>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</si>
  <si>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</si>
  <si>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</si>
  <si>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</si>
  <si>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</si>
  <si>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</si>
  <si>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</si>
  <si>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</si>
  <si>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</si>
  <si>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</si>
  <si>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</si>
  <si>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</si>
  <si>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</si>
  <si>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</si>
  <si>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</si>
  <si>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</si>
  <si>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</si>
  <si>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</si>
  <si>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</si>
  <si>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</si>
  <si>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</si>
  <si>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</si>
  <si>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</si>
  <si>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</si>
  <si>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</si>
  <si>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</si>
  <si>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</si>
  <si>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</si>
  <si>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</si>
  <si>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</si>
  <si>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</si>
  <si>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</si>
  <si>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</si>
  <si>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</si>
  <si>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</si>
  <si>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</si>
  <si>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</si>
  <si>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</si>
  <si>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</si>
  <si>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</si>
  <si>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</si>
  <si>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</si>
  <si>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</si>
  <si>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</si>
  <si>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</si>
  <si>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</si>
  <si>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</si>
  <si>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</si>
  <si>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</si>
  <si>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</si>
  <si>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</si>
  <si>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</si>
  <si>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</si>
  <si>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</si>
  <si>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</si>
  <si>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</si>
  <si>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</si>
  <si>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</si>
  <si>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</si>
  <si>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</si>
  <si>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</si>
  <si>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</si>
  <si>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</si>
  <si>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</si>
  <si>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</si>
  <si>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</si>
  <si>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</si>
  <si>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</si>
  <si>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</si>
  <si>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</si>
  <si>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</si>
  <si>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</si>
  <si>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</si>
  <si>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</si>
  <si>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</si>
  <si>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</si>
  <si>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</si>
  <si>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</si>
  <si>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</si>
  <si>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</si>
  <si>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</si>
  <si>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</si>
  <si>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</si>
  <si>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</si>
  <si>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</si>
  <si>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</si>
  <si>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</si>
  <si>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</si>
  <si>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</si>
  <si>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</si>
  <si>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</si>
  <si>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</si>
  <si>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</si>
  <si>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</si>
  <si>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</si>
  <si>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</si>
  <si>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</si>
  <si>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</si>
  <si>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</si>
  <si>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</si>
  <si>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</si>
  <si>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</si>
  <si>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</si>
  <si>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</si>
  <si>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</si>
  <si>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</si>
  <si>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</si>
  <si>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</si>
  <si>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</si>
  <si>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</si>
  <si>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</si>
  <si>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</si>
  <si>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</si>
  <si>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</si>
  <si>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</si>
  <si>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</si>
  <si>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</si>
  <si>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</si>
  <si>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</si>
  <si>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</si>
  <si>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</si>
  <si>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</si>
  <si>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</si>
  <si>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</si>
  <si>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</si>
  <si>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</si>
  <si>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</si>
  <si>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</si>
  <si>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</si>
  <si>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</si>
  <si>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</si>
  <si>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</si>
  <si>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</si>
  <si>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</si>
  <si>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</si>
  <si>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</si>
  <si>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</si>
  <si>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</si>
  <si>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</si>
  <si>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</si>
  <si>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</si>
  <si>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</si>
  <si>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</si>
  <si>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</si>
  <si>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</si>
  <si>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</si>
  <si>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</si>
  <si>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</si>
  <si>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</si>
  <si>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</si>
  <si>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</si>
  <si>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</si>
  <si>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</si>
  <si>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</si>
  <si>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</si>
  <si>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</si>
  <si>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</si>
  <si>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</si>
  <si>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</si>
  <si>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</si>
  <si>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</si>
  <si>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</si>
  <si>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</si>
  <si>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</si>
  <si>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</si>
  <si>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</si>
  <si>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</si>
  <si>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</si>
  <si>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</si>
  <si>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</si>
  <si>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</si>
  <si>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</si>
  <si>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</si>
  <si>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</si>
  <si>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</si>
  <si>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</si>
  <si>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</si>
  <si>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</si>
  <si>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</si>
  <si>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</si>
  <si>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</si>
  <si>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</si>
  <si>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</si>
  <si>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</si>
  <si>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</si>
  <si>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</si>
  <si>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</si>
  <si>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</si>
  <si>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</si>
  <si>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</si>
  <si>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</si>
  <si>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</si>
  <si>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</si>
  <si>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</si>
  <si>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</si>
  <si>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</si>
  <si>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</si>
  <si>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</si>
  <si>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</si>
  <si>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</si>
  <si>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</si>
  <si>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</si>
  <si>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</si>
  <si>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</si>
  <si>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</si>
  <si>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</si>
  <si>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</si>
  <si>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</si>
  <si>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</si>
  <si>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</si>
  <si>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</si>
  <si>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</si>
  <si>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</si>
  <si>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</si>
  <si>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</si>
  <si>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</si>
  <si>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</si>
  <si>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</si>
  <si>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</si>
  <si>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</si>
  <si>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</si>
  <si>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</si>
  <si>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</si>
  <si>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</si>
  <si>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</si>
  <si>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</si>
  <si>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</si>
  <si>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</si>
  <si>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</si>
  <si>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</si>
  <si>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</si>
  <si>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</si>
  <si>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</si>
  <si>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</si>
  <si>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</si>
  <si>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</si>
  <si>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</si>
  <si>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</si>
  <si>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</si>
  <si>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</si>
  <si>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</si>
  <si>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</si>
  <si>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</si>
  <si>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</si>
  <si>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</si>
  <si>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</si>
  <si>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</si>
  <si>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</si>
  <si>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</si>
  <si>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</si>
  <si>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</si>
  <si>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</si>
  <si>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</si>
  <si>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</si>
  <si>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</si>
  <si>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</si>
  <si>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</si>
  <si>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</si>
  <si>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</si>
  <si>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</si>
  <si>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</si>
  <si>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</si>
  <si>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</si>
  <si>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</si>
  <si>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</si>
  <si>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</si>
  <si>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</si>
  <si>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</si>
  <si>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</si>
  <si>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</si>
  <si>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</si>
  <si>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</si>
  <si>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</si>
  <si>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</si>
  <si>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</si>
  <si>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</si>
  <si>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</si>
  <si>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</si>
  <si>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</si>
  <si>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</si>
  <si>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</si>
  <si>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</si>
  <si>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</si>
  <si>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</si>
  <si>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</si>
  <si>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</si>
  <si>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</si>
  <si>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</si>
  <si>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</si>
  <si>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</si>
  <si>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</si>
  <si>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</si>
  <si>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</si>
  <si>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</si>
  <si>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</si>
  <si>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</si>
  <si>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</si>
  <si>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</si>
  <si>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</si>
  <si>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</si>
  <si>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</si>
  <si>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</si>
  <si>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</si>
  <si>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</si>
  <si>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</si>
  <si>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</si>
  <si>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</si>
  <si>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</si>
  <si>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</si>
  <si>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</si>
  <si>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</si>
  <si>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</si>
  <si>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</si>
  <si>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</si>
  <si>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</si>
  <si>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</si>
  <si>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</si>
  <si>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</si>
  <si>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</si>
  <si>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</si>
  <si>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</si>
  <si>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</si>
  <si>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</si>
  <si>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</si>
  <si>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</si>
  <si>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</si>
  <si>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</si>
  <si>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</si>
  <si>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</si>
  <si>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</si>
  <si>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</si>
  <si>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</si>
  <si>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</si>
  <si>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</si>
  <si>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</si>
  <si>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</si>
  <si>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</si>
  <si>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</si>
  <si>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</si>
  <si>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</si>
  <si>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</si>
  <si>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</si>
  <si>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</si>
  <si>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</si>
  <si>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</si>
  <si>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</si>
  <si>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</si>
  <si>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</si>
  <si>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</si>
  <si>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</si>
  <si>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</si>
  <si>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</si>
  <si>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</si>
  <si>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</si>
  <si>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</si>
  <si>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</si>
  <si>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</si>
  <si>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</si>
  <si>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</si>
  <si>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</si>
  <si>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</si>
  <si>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</si>
  <si>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</si>
  <si>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</si>
  <si>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</si>
  <si>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</si>
  <si>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</si>
  <si>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</si>
  <si>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</si>
  <si>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</si>
  <si>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</si>
  <si>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</si>
  <si>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</si>
  <si>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</si>
  <si>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</si>
  <si>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</si>
  <si>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</si>
  <si>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</si>
  <si>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</si>
  <si>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</si>
  <si>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</si>
  <si>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</si>
  <si>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</si>
  <si>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</si>
  <si>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</si>
  <si>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</si>
  <si>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</si>
  <si>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</si>
  <si>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</si>
  <si>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</si>
  <si>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</si>
  <si>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</si>
  <si>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</si>
  <si>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</si>
  <si>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</si>
  <si>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</si>
  <si>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</si>
  <si>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</si>
  <si>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</si>
  <si>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</si>
  <si>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</si>
  <si>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</si>
  <si>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</si>
  <si>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</si>
  <si>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</si>
  <si>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</si>
  <si>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</si>
  <si>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</si>
  <si>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</si>
  <si>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</si>
  <si>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</si>
  <si>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</si>
  <si>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</si>
  <si>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</si>
  <si>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</si>
  <si>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</si>
  <si>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</si>
  <si>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</si>
  <si>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</si>
  <si>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</si>
  <si>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</si>
  <si>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</si>
  <si>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</si>
  <si>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</si>
  <si>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</si>
  <si>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</si>
  <si>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</si>
  <si>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</si>
  <si>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</si>
  <si>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</si>
  <si>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</si>
  <si>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</si>
  <si>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</si>
  <si>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</si>
  <si>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</si>
  <si>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</si>
  <si>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</si>
  <si>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</si>
  <si>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</si>
  <si>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</si>
  <si>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</si>
  <si>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</si>
  <si>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</si>
  <si>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</si>
  <si>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</si>
  <si>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</si>
  <si>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</si>
  <si>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</si>
  <si>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</si>
  <si>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</si>
  <si>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</si>
  <si>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</si>
  <si>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</si>
  <si>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</si>
  <si>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</si>
  <si>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</si>
  <si>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</si>
  <si>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</si>
  <si>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</si>
  <si>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</si>
  <si>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</si>
  <si>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</si>
  <si>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</si>
  <si>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</si>
  <si>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</si>
  <si>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</si>
  <si>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</si>
  <si>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</si>
  <si>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</si>
  <si>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</si>
  <si>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</si>
  <si>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</si>
  <si>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</si>
  <si>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</si>
  <si>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</si>
  <si>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</si>
  <si>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</si>
  <si>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</si>
  <si>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</si>
  <si>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</si>
  <si>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</si>
  <si>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</si>
  <si>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</si>
  <si>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</si>
  <si>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</si>
  <si>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</si>
  <si>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</si>
  <si>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</si>
  <si>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</si>
  <si>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</si>
  <si>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</si>
  <si>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</si>
  <si>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</si>
  <si>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</si>
  <si>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</si>
  <si>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</si>
  <si>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</si>
  <si>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</si>
  <si>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</si>
  <si>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</si>
  <si>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</si>
  <si>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</si>
  <si>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</si>
  <si>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</si>
  <si>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</si>
  <si>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</si>
  <si>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</si>
  <si>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</si>
  <si>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</si>
  <si>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</si>
  <si>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</si>
  <si>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</si>
  <si>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</si>
  <si>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</si>
  <si>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</si>
  <si>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</si>
  <si>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</si>
  <si>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</si>
  <si>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</si>
  <si>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</si>
  <si>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</si>
  <si>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</si>
  <si>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</si>
  <si>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</si>
  <si>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</si>
  <si>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</si>
  <si>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</si>
  <si>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</si>
  <si>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</si>
  <si>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</si>
  <si>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</si>
  <si>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</si>
  <si>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</si>
  <si>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</si>
  <si>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</si>
  <si>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</si>
  <si>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</si>
  <si>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</si>
  <si>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</si>
  <si>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</si>
  <si>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</si>
  <si>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</si>
  <si>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</si>
  <si>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</si>
  <si>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</si>
  <si>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</si>
  <si>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</si>
  <si>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</si>
  <si>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</si>
  <si>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</si>
  <si>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</si>
  <si>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</si>
  <si>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</si>
  <si>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</si>
  <si>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</si>
  <si>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</si>
  <si>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</si>
  <si>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</si>
  <si>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</si>
  <si>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</si>
  <si>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</si>
  <si>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</si>
  <si>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</si>
  <si>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</si>
  <si>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</si>
  <si>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</si>
  <si>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</si>
  <si>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</si>
  <si>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</si>
  <si>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</si>
  <si>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</si>
  <si>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</si>
  <si>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</si>
  <si>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</si>
  <si>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</si>
  <si>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</si>
  <si>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</si>
  <si>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</si>
  <si>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</si>
  <si>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</si>
  <si>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</si>
  <si>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</si>
  <si>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</si>
  <si>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</si>
  <si>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</si>
  <si>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</si>
  <si>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</si>
  <si>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</si>
  <si>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</si>
  <si>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</si>
  <si>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</si>
  <si>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</si>
  <si>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</si>
  <si>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</si>
  <si>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</si>
  <si>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</si>
  <si>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</si>
  <si>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</si>
  <si>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</si>
  <si>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</si>
  <si>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</si>
  <si>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</si>
  <si>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</si>
  <si>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</si>
  <si>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</si>
  <si>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</si>
  <si>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</si>
  <si>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</si>
  <si>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</si>
  <si>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</si>
  <si>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</si>
  <si>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</si>
  <si>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</si>
  <si>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</si>
  <si>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</si>
  <si>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</si>
  <si>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</si>
  <si>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</si>
  <si>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</si>
  <si>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</si>
  <si>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</si>
  <si>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</si>
  <si>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</si>
  <si>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</si>
  <si>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</si>
  <si>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</si>
  <si>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</si>
  <si>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</si>
  <si>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</si>
  <si>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</si>
  <si>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</si>
  <si>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</si>
  <si>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</si>
  <si>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</si>
  <si>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</si>
  <si>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</si>
  <si>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</si>
  <si>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</si>
  <si>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</si>
  <si>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</si>
  <si>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</si>
  <si>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</si>
  <si>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</si>
  <si>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</si>
  <si>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</si>
  <si>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</si>
  <si>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</si>
  <si>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</si>
  <si>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</si>
  <si>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</si>
  <si>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</si>
  <si>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</si>
  <si>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</si>
  <si>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</si>
  <si>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</si>
  <si>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</si>
  <si>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</si>
  <si>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</si>
  <si>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</si>
  <si>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</si>
  <si>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</si>
  <si>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</si>
  <si>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</si>
  <si>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</si>
  <si>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</si>
  <si>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</si>
  <si>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</si>
  <si>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</si>
  <si>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</si>
  <si>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</si>
  <si>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</si>
  <si>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</si>
  <si>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</si>
  <si>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</si>
  <si>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</si>
  <si>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</si>
  <si>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</si>
  <si>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</si>
  <si>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</si>
  <si>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</si>
  <si>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</si>
  <si>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</si>
  <si>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</si>
  <si>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</si>
  <si>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</si>
  <si>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</si>
  <si>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</si>
  <si>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</si>
  <si>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</si>
  <si>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</si>
  <si>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</si>
  <si>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</si>
  <si>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</si>
  <si>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</si>
  <si>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</si>
  <si>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</si>
  <si>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</si>
  <si>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</si>
  <si>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</si>
  <si>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</si>
  <si>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</si>
  <si>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</si>
  <si>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</si>
  <si>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</si>
  <si>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</si>
  <si>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</si>
  <si>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</si>
  <si>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</si>
  <si>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</si>
  <si>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</si>
  <si>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</si>
  <si>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</si>
  <si>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</si>
  <si>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</si>
  <si>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</si>
  <si>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</si>
  <si>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</si>
  <si>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</si>
  <si>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</si>
  <si>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</si>
  <si>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</si>
  <si>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</si>
  <si>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</si>
  <si>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</si>
  <si>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</si>
  <si>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</si>
  <si>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</si>
  <si>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</si>
  <si>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</si>
  <si>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</si>
  <si>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</si>
  <si>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</si>
  <si>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</si>
  <si>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</si>
  <si>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</si>
  <si>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</si>
  <si>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</si>
  <si>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</si>
  <si>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</si>
  <si>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</si>
  <si>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</si>
  <si>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</si>
  <si>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</si>
  <si>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</si>
  <si>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</si>
  <si>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</si>
  <si>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</si>
  <si>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</si>
  <si>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</si>
  <si>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</si>
  <si>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</si>
  <si>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</si>
  <si>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</si>
  <si>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</si>
  <si>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</si>
  <si>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</si>
  <si>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</si>
  <si>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</si>
  <si>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</si>
  <si>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</si>
  <si>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</si>
  <si>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</si>
  <si>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</si>
  <si>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</si>
  <si>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</si>
  <si>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</si>
  <si>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</si>
  <si>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</si>
  <si>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</si>
  <si>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</si>
  <si>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</si>
  <si>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</si>
  <si>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</si>
  <si>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</si>
  <si>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</si>
  <si>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</si>
  <si>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</si>
  <si>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</si>
  <si>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</si>
  <si>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</si>
  <si>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</si>
  <si>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</si>
  <si>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</si>
  <si>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</si>
  <si>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</si>
  <si>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</si>
  <si>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</si>
  <si>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</si>
  <si>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</si>
  <si>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</si>
  <si>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</si>
  <si>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</si>
  <si>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</si>
  <si>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</si>
  <si>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</si>
  <si>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</si>
  <si>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</si>
  <si>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</si>
  <si>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</si>
  <si>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</si>
  <si>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</si>
  <si>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</si>
  <si>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</si>
  <si>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</si>
  <si>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</si>
  <si>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</si>
  <si>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</si>
  <si>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</si>
  <si>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</si>
  <si>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</si>
  <si>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</si>
  <si>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</si>
  <si>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</si>
  <si>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</si>
  <si>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</si>
  <si>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</si>
  <si>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</si>
  <si>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</si>
  <si>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</si>
  <si>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</si>
  <si>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</si>
  <si>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</si>
  <si>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</si>
  <si>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</si>
  <si>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</si>
  <si>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</si>
  <si>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</si>
  <si>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</si>
  <si>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</si>
  <si>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</si>
  <si>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</si>
  <si>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</si>
  <si>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</si>
  <si>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</si>
  <si>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</si>
  <si>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</si>
  <si>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</si>
  <si>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</si>
  <si>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</si>
  <si>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</si>
  <si>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</si>
  <si>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</si>
  <si>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</si>
  <si>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</si>
  <si>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</si>
  <si>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</si>
  <si>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</si>
  <si>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</si>
  <si>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</si>
  <si>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</si>
  <si>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</si>
  <si>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</si>
  <si>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</si>
  <si>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</si>
  <si>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</si>
  <si>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</si>
  <si>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</si>
  <si>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</si>
  <si>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</si>
  <si>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</si>
  <si>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</si>
  <si>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</si>
  <si>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</si>
  <si>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</si>
  <si>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</si>
  <si>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</si>
  <si>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</si>
  <si>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</si>
  <si>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</si>
  <si>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</si>
  <si>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</si>
  <si>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</si>
  <si>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</si>
  <si>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</si>
  <si>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</si>
  <si>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</si>
  <si>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</si>
  <si>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</si>
  <si>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</si>
  <si>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</si>
  <si>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</si>
  <si>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</si>
  <si>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</si>
  <si>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</si>
  <si>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</si>
  <si>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</si>
  <si>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</si>
  <si>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</si>
  <si>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</si>
  <si>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</si>
  <si>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</si>
  <si>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</si>
  <si>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</si>
  <si>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</si>
  <si>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</si>
  <si>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</si>
  <si>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</si>
  <si>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</si>
  <si>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</si>
  <si>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</si>
  <si>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</si>
  <si>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</si>
  <si>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</si>
  <si>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</si>
  <si>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</si>
  <si>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</si>
  <si>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</si>
  <si>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</si>
  <si>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</si>
  <si>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</si>
  <si>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</si>
  <si>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</si>
  <si>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</si>
  <si>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</si>
  <si>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</si>
  <si>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</si>
  <si>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</si>
  <si>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</si>
  <si>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</si>
  <si>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</si>
  <si>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</si>
  <si>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</si>
  <si>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</si>
  <si>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</si>
  <si>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</si>
  <si>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</si>
  <si>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</si>
  <si>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</si>
  <si>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</si>
  <si>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</si>
  <si>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</si>
  <si>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</si>
  <si>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</si>
  <si>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</si>
  <si>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</si>
  <si>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</si>
  <si>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</si>
  <si>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</si>
  <si>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</si>
  <si>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</si>
  <si>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</si>
  <si>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</si>
  <si>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</si>
  <si>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</si>
  <si>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</si>
  <si>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</si>
  <si>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</si>
  <si>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</si>
  <si>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</si>
  <si>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</si>
  <si>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</si>
  <si>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</si>
  <si>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</si>
  <si>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</si>
  <si>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</si>
  <si>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</si>
  <si>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</si>
  <si>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</si>
  <si>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</si>
  <si>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</si>
  <si>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</si>
  <si>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</si>
  <si>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</si>
  <si>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</si>
  <si>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</si>
  <si>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</si>
  <si>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</si>
  <si>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</si>
  <si>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</si>
  <si>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</si>
  <si>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</si>
  <si>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</si>
  <si>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</si>
  <si>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</si>
  <si>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</si>
  <si>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</si>
  <si>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</si>
  <si>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</si>
  <si>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</si>
  <si>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</si>
  <si>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</si>
  <si>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</si>
  <si>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</si>
  <si>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</si>
  <si>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</si>
  <si>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</si>
  <si>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</si>
  <si>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</si>
  <si>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</si>
  <si>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</si>
  <si>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</si>
  <si>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</si>
  <si>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</si>
  <si>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</si>
  <si>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</si>
  <si>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</si>
  <si>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</si>
  <si>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</si>
  <si>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</si>
  <si>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</si>
  <si>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</si>
  <si>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</si>
  <si>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</si>
  <si>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</si>
  <si>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</si>
  <si>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</si>
  <si>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</si>
  <si>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</si>
  <si>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</si>
  <si>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</si>
  <si>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</si>
  <si>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</si>
  <si>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</si>
  <si>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</si>
  <si>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</si>
  <si>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</si>
  <si>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</si>
  <si>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</si>
  <si>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</si>
  <si>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</si>
  <si>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</si>
  <si>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</si>
  <si>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</si>
  <si>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</si>
  <si>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</si>
  <si>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</si>
  <si>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</si>
  <si>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</si>
  <si>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</si>
  <si>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</si>
  <si>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</si>
  <si>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</si>
  <si>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</si>
  <si>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</si>
  <si>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</si>
  <si>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</si>
  <si>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</si>
  <si>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</si>
  <si>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</si>
  <si>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</si>
  <si>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</si>
  <si>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</si>
  <si>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</si>
  <si>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</si>
  <si>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</si>
  <si>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</si>
  <si>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</si>
  <si>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</si>
  <si>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</si>
  <si>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</si>
  <si>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</si>
  <si>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</si>
  <si>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</si>
  <si>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</si>
  <si>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</si>
  <si>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</si>
  <si>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</si>
  <si>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</si>
  <si>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</si>
  <si>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</si>
  <si>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</si>
  <si>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</si>
  <si>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</si>
  <si>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</si>
  <si>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</si>
  <si>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</si>
  <si>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</si>
  <si>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</si>
  <si>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</si>
  <si>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</si>
  <si>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</si>
  <si>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</si>
  <si>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</si>
  <si>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</si>
  <si>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</si>
  <si>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</si>
  <si>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</si>
  <si>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</si>
  <si>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</si>
  <si>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</si>
  <si>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</si>
  <si>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</si>
  <si>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</si>
  <si>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</si>
  <si>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</si>
  <si>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</si>
  <si>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</si>
  <si>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</si>
  <si>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</si>
  <si>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</si>
  <si>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</si>
  <si>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</si>
  <si>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</si>
  <si>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</si>
  <si>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</si>
  <si>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</si>
  <si>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</si>
  <si>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</si>
  <si>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</si>
  <si>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</si>
  <si>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</si>
  <si>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</si>
  <si>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</si>
  <si>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</si>
  <si>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</si>
  <si>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</si>
  <si>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</si>
  <si>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</si>
  <si>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</si>
  <si>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</si>
  <si>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</si>
  <si>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</si>
  <si>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</si>
  <si>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</si>
  <si>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</si>
  <si>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</si>
  <si>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</si>
  <si>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</si>
  <si>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</si>
  <si>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</si>
  <si>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</si>
  <si>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</si>
  <si>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</si>
  <si>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</si>
  <si>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</si>
  <si>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</si>
  <si>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</si>
  <si>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</si>
  <si>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</si>
  <si>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</si>
  <si>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</si>
  <si>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</si>
  <si>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</si>
  <si>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</si>
  <si>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</si>
  <si>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</si>
  <si>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</si>
  <si>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</si>
  <si>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</si>
  <si>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</si>
  <si>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</si>
  <si>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</si>
  <si>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</si>
  <si>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</si>
  <si>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</si>
  <si>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</si>
  <si>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</si>
  <si>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</si>
  <si>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</si>
  <si>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</si>
  <si>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</si>
  <si>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</si>
  <si>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</si>
  <si>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</si>
  <si>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</si>
  <si>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</si>
  <si>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</si>
  <si>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</si>
  <si>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</si>
  <si>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</si>
  <si>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</si>
  <si>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</si>
  <si>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</si>
  <si>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</si>
  <si>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</si>
  <si>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</si>
  <si>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</si>
  <si>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</si>
  <si>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</si>
  <si>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</si>
  <si>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</si>
  <si>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</si>
  <si>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</si>
  <si>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</si>
  <si>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</si>
  <si>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</si>
  <si>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</si>
  <si>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</si>
  <si>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</si>
  <si>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</si>
  <si>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</si>
  <si>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</si>
  <si>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</si>
  <si>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</si>
  <si>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</si>
  <si>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</si>
  <si>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</si>
  <si>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</si>
  <si>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</si>
  <si>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</si>
  <si>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</si>
  <si>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</si>
  <si>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</si>
  <si>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</si>
  <si>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</si>
  <si>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</si>
  <si>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</si>
  <si>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</si>
  <si>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</si>
  <si>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</si>
  <si>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</si>
  <si>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</si>
  <si>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</si>
  <si>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</si>
  <si>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</si>
  <si>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</si>
  <si>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</si>
  <si>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</si>
  <si>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</si>
  <si>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</si>
  <si>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</si>
  <si>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</si>
  <si>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</si>
  <si>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</si>
  <si>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</si>
  <si>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</si>
  <si>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</si>
  <si>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</si>
  <si>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</si>
  <si>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</si>
  <si>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</si>
  <si>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</si>
  <si>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</si>
  <si>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</si>
  <si>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</si>
  <si>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</si>
  <si>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</si>
  <si>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</si>
  <si>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</si>
  <si>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</si>
  <si>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</si>
  <si>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</si>
  <si>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</si>
  <si>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</si>
  <si>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</si>
  <si>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</si>
  <si>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</si>
  <si>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</si>
  <si>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</si>
  <si>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</si>
  <si>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</si>
  <si>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</si>
  <si>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</si>
  <si>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</si>
  <si>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</si>
  <si>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</si>
  <si>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</si>
  <si>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</si>
  <si>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</si>
  <si>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</si>
  <si>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</si>
  <si>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</si>
  <si>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</si>
  <si>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</si>
  <si>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</si>
  <si>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</si>
  <si>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</si>
  <si>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</si>
  <si>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</si>
  <si>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</si>
  <si>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</si>
  <si>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</si>
  <si>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</si>
  <si>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</si>
  <si>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</si>
  <si>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</si>
  <si>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</si>
  <si>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</si>
  <si>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</si>
  <si>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</si>
  <si>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</si>
  <si>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</si>
  <si>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</si>
  <si>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</si>
  <si>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</si>
  <si>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</si>
  <si>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</si>
  <si>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</si>
  <si>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</si>
  <si>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</si>
  <si>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</si>
  <si>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</si>
  <si>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</si>
  <si>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</si>
  <si>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</si>
  <si>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</si>
  <si>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</si>
  <si>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</si>
  <si>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</si>
  <si>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</si>
  <si>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</si>
  <si>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</si>
  <si>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</si>
  <si>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</si>
  <si>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</si>
  <si>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</si>
  <si>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</si>
  <si>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</si>
  <si>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</si>
  <si>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</si>
  <si>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</si>
  <si>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</si>
  <si>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</si>
  <si>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</si>
  <si>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</si>
  <si>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</si>
  <si>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</si>
  <si>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</si>
  <si>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</si>
  <si>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</si>
  <si>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</si>
  <si>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</si>
  <si>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</si>
  <si>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</si>
  <si>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</si>
  <si>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</si>
  <si>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</si>
  <si>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</si>
  <si>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</si>
  <si>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</si>
  <si>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</si>
  <si>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</si>
  <si>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</si>
  <si>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</si>
  <si>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</si>
  <si>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</si>
  <si>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</si>
  <si>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</si>
  <si>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</si>
  <si>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</si>
  <si>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</si>
  <si>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</si>
  <si>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</si>
  <si>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</si>
  <si>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</si>
  <si>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</si>
  <si>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</si>
  <si>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</si>
  <si>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</si>
  <si>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</si>
  <si>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</si>
  <si>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</si>
  <si>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</si>
  <si>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</si>
  <si>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</si>
  <si>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</si>
  <si>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</si>
  <si>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</si>
  <si>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</si>
  <si>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</si>
  <si>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</si>
  <si>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</si>
  <si>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</si>
  <si>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</si>
  <si>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</si>
  <si>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</si>
  <si>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</si>
  <si>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</si>
  <si>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</si>
  <si>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</si>
  <si>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</si>
  <si>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</si>
  <si>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</si>
  <si>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</si>
  <si>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</si>
  <si>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</si>
  <si>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</si>
  <si>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</si>
  <si>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</si>
  <si>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</si>
  <si>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</si>
  <si>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</si>
  <si>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</si>
  <si>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</si>
  <si>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</si>
  <si>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</si>
  <si>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</si>
  <si>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</si>
  <si>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</si>
  <si>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</si>
  <si>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</si>
  <si>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</si>
  <si>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</si>
  <si>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</si>
  <si>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</si>
  <si>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</si>
  <si>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</si>
  <si>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</si>
  <si>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</si>
  <si>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</si>
  <si>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</si>
  <si>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</si>
  <si>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</si>
  <si>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</si>
  <si>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</si>
  <si>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</si>
  <si>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</si>
  <si>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</si>
  <si>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</si>
  <si>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</si>
  <si>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</si>
  <si>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</si>
  <si>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</si>
  <si>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</si>
  <si>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</si>
  <si>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</si>
  <si>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</si>
  <si>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</si>
  <si>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</si>
  <si>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</si>
  <si>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</si>
  <si>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</si>
  <si>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</si>
  <si>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</si>
  <si>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</si>
  <si>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</si>
  <si>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</si>
  <si>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</si>
  <si>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</si>
  <si>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</si>
  <si>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</si>
  <si>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</si>
  <si>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</si>
  <si>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</si>
  <si>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</si>
  <si>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</si>
  <si>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</si>
  <si>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</si>
  <si>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</si>
  <si>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</si>
  <si>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</si>
  <si>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</si>
  <si>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</si>
  <si>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</si>
  <si>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</si>
  <si>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</si>
  <si>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</si>
  <si>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</si>
  <si>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</si>
  <si>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</si>
  <si>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</si>
  <si>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</si>
  <si>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</si>
  <si>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</si>
  <si>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</si>
  <si>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</si>
  <si>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</si>
  <si>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</si>
  <si>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</si>
  <si>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</si>
  <si>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</si>
  <si>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</si>
  <si>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</si>
  <si>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</si>
  <si>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</si>
  <si>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</si>
  <si>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</si>
  <si>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</si>
  <si>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</si>
  <si>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</si>
  <si>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</si>
  <si>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</si>
  <si>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</si>
  <si>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</si>
  <si>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</si>
  <si>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</si>
  <si>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</si>
  <si>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</si>
  <si>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</si>
  <si>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</si>
  <si>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</si>
  <si>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</si>
  <si>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</si>
  <si>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</si>
  <si>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</si>
  <si>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</si>
  <si>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</si>
  <si>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</si>
  <si>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</si>
  <si>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</si>
  <si>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</si>
  <si>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</si>
  <si>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</si>
  <si>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</si>
  <si>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</si>
  <si>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</si>
  <si>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</si>
  <si>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</si>
  <si>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</si>
  <si>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</si>
  <si>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</si>
  <si>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</si>
  <si>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</si>
  <si>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</si>
  <si>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</si>
  <si>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</si>
  <si>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</si>
  <si>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</si>
  <si>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</si>
  <si>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</si>
  <si>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</si>
  <si>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</si>
  <si>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</si>
  <si>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</si>
  <si>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</si>
  <si>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</si>
  <si>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</si>
  <si>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</si>
  <si>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</si>
  <si>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</si>
  <si>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</si>
  <si>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</si>
  <si>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</si>
  <si>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</si>
  <si>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</si>
  <si>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</si>
  <si>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</si>
  <si>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</si>
  <si>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</si>
  <si>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</si>
  <si>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</si>
  <si>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</si>
  <si>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</si>
  <si>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</si>
  <si>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</si>
  <si>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</si>
  <si>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</si>
  <si>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</si>
  <si>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</si>
  <si>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</si>
  <si>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</si>
  <si>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</si>
  <si>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</si>
  <si>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</si>
  <si>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</si>
  <si>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</si>
  <si>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</si>
  <si>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</si>
  <si>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</si>
  <si>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</si>
  <si>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</si>
  <si>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</si>
  <si>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</si>
  <si>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</si>
  <si>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</si>
  <si>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</si>
  <si>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</si>
  <si>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</si>
  <si>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</si>
  <si>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</si>
  <si>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</si>
  <si>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</si>
  <si>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</si>
  <si>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</si>
  <si>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</si>
  <si>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</si>
  <si>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</si>
  <si>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</si>
  <si>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</si>
  <si>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</si>
  <si>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</si>
  <si>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</si>
  <si>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</si>
  <si>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</si>
  <si>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</si>
  <si>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</si>
  <si>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</si>
  <si>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</si>
  <si>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</si>
  <si>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</si>
  <si>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</si>
  <si>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</si>
  <si>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</si>
  <si>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</si>
  <si>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</si>
  <si>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</si>
  <si>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</si>
  <si>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</si>
  <si>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</si>
  <si>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</si>
  <si>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</si>
  <si>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</si>
  <si>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</si>
  <si>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</si>
  <si>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</si>
  <si>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</si>
  <si>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</si>
  <si>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</si>
  <si>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</si>
  <si>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</si>
  <si>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</si>
  <si>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</si>
  <si>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</si>
  <si>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</si>
  <si>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</si>
  <si>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</si>
  <si>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</si>
  <si>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</si>
  <si>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</si>
  <si>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</si>
  <si>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</si>
  <si>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</si>
  <si>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</si>
  <si>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</si>
  <si>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</si>
  <si>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</si>
  <si>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</si>
  <si>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</si>
  <si>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</si>
  <si>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</si>
  <si>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</si>
  <si>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</si>
  <si>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</si>
  <si>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</si>
  <si>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</si>
  <si>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</si>
  <si>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</si>
  <si>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</si>
  <si>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</si>
  <si>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</si>
  <si>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</si>
  <si>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</si>
  <si>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</si>
  <si>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</si>
  <si>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</si>
  <si>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</si>
  <si>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</si>
  <si>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</si>
  <si>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</si>
  <si>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</si>
  <si>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</si>
  <si>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</si>
  <si>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</si>
  <si>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</si>
  <si>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</si>
  <si>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</si>
  <si>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</si>
  <si>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</si>
  <si>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</si>
  <si>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</si>
  <si>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</si>
  <si>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</si>
  <si>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</si>
  <si>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</si>
  <si>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</si>
  <si>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</si>
  <si>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</si>
  <si>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</si>
  <si>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</si>
  <si>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</si>
  <si>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</si>
  <si>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</si>
  <si>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</si>
  <si>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</si>
  <si>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</si>
  <si>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</si>
  <si>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</si>
  <si>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</si>
  <si>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</si>
  <si>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</si>
  <si>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</si>
  <si>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</si>
  <si>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</si>
  <si>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</si>
  <si>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</si>
  <si>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</si>
  <si>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</si>
  <si>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</si>
  <si>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</si>
  <si>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</si>
  <si>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</si>
  <si>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</si>
  <si>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</si>
  <si>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</si>
  <si>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</si>
  <si>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</si>
  <si>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</si>
  <si>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</si>
  <si>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</si>
  <si>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</si>
  <si>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</si>
  <si>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</si>
  <si>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</si>
  <si>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</si>
  <si>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</si>
  <si>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</si>
  <si>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</si>
  <si>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</si>
  <si>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</si>
  <si>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</si>
  <si>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</si>
  <si>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</si>
  <si>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</si>
  <si>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</si>
  <si>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</si>
  <si>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</si>
  <si>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</si>
  <si>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</si>
  <si>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</si>
  <si>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</si>
  <si>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</si>
  <si>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</si>
  <si>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</si>
  <si>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</si>
  <si>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</si>
  <si>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</si>
  <si>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</si>
  <si>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</si>
  <si>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</si>
  <si>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</si>
  <si>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</si>
  <si>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</si>
  <si>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</si>
  <si>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</si>
  <si>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</si>
  <si>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</si>
  <si>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</si>
  <si>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</si>
  <si>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</si>
  <si>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</si>
  <si>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</si>
  <si>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</si>
  <si>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</si>
  <si>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</si>
  <si>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</si>
  <si>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</si>
  <si>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</si>
  <si>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</si>
  <si>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</si>
  <si>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</si>
  <si>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</si>
  <si>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</si>
  <si>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</si>
  <si>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</si>
  <si>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</si>
  <si>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</si>
  <si>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</si>
  <si>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</si>
  <si>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</si>
  <si>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</si>
  <si>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</si>
  <si>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</si>
  <si>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</si>
  <si>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</si>
  <si>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</si>
  <si>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</si>
  <si>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</si>
  <si>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</si>
  <si>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</si>
  <si>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</si>
  <si>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</si>
  <si>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</si>
  <si>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</si>
  <si>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</si>
  <si>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</si>
  <si>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</si>
  <si>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</si>
  <si>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</si>
  <si>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</si>
  <si>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</si>
  <si>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</si>
  <si>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</si>
  <si>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</si>
  <si>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</si>
  <si>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</si>
  <si>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</si>
  <si>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</si>
  <si>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</si>
  <si>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</si>
  <si>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</si>
  <si>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</si>
  <si>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</si>
  <si>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</si>
  <si>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</si>
  <si>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</si>
  <si>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</si>
  <si>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</si>
  <si>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</si>
  <si>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</si>
  <si>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</si>
  <si>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</si>
  <si>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</si>
  <si>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</si>
  <si>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</si>
  <si>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</si>
  <si>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</si>
  <si>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</si>
  <si>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</si>
  <si>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</si>
  <si>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</si>
  <si>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</si>
  <si>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</si>
  <si>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</si>
  <si>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</si>
  <si>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</si>
  <si>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</si>
  <si>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</si>
  <si>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</si>
  <si>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</si>
  <si>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</si>
  <si>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</si>
  <si>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</si>
  <si>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</si>
  <si>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</si>
  <si>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</si>
  <si>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</si>
  <si>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</si>
  <si>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</si>
  <si>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</si>
  <si>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</si>
  <si>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</si>
  <si>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</si>
  <si>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</si>
  <si>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</si>
  <si>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</si>
  <si>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</si>
  <si>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</si>
  <si>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</si>
  <si>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</si>
  <si>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</si>
  <si>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</si>
  <si>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</si>
  <si>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</si>
  <si>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</si>
  <si>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</si>
  <si>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</si>
  <si>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</si>
  <si>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</si>
  <si>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</si>
  <si>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</si>
  <si>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</si>
  <si>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</si>
  <si>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</si>
  <si>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</si>
  <si>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</si>
  <si>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</si>
  <si>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</si>
  <si>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</si>
  <si>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</si>
  <si>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</si>
  <si>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</si>
  <si>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</si>
  <si>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</si>
  <si>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</si>
  <si>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</si>
  <si>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</si>
  <si>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</si>
  <si>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</si>
  <si>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</si>
  <si>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</si>
  <si>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</si>
  <si>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</si>
  <si>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</si>
  <si>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</si>
  <si>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</si>
  <si>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</si>
  <si>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</si>
  <si>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</si>
  <si>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</si>
  <si>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</si>
  <si>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</si>
  <si>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</si>
  <si>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</si>
  <si>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</si>
  <si>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</si>
  <si>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</si>
  <si>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</si>
  <si>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</si>
  <si>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</si>
  <si>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</si>
  <si>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</si>
  <si>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</si>
  <si>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</si>
  <si>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</si>
  <si>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</si>
  <si>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</si>
  <si>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</si>
  <si>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</si>
  <si>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</si>
  <si>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</si>
  <si>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</si>
  <si>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</si>
  <si>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</si>
  <si>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</si>
  <si>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</si>
  <si>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</si>
  <si>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</si>
  <si>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</si>
  <si>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</si>
  <si>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</si>
  <si>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</si>
  <si>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</si>
  <si>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</si>
  <si>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</si>
  <si>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</si>
  <si>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</si>
  <si>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</si>
  <si>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</si>
  <si>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</si>
  <si>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</si>
  <si>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</si>
  <si>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</si>
  <si>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</si>
  <si>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</si>
  <si>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</si>
  <si>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</si>
  <si>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</si>
  <si>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</si>
  <si>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</si>
  <si>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</si>
  <si>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</si>
  <si>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</si>
  <si>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</si>
  <si>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</si>
  <si>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</si>
  <si>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</si>
  <si>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</si>
  <si>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</si>
  <si>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</si>
  <si>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</si>
  <si>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</si>
  <si>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</si>
  <si>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</si>
  <si>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</si>
  <si>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</si>
  <si>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</si>
  <si>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</si>
  <si>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</si>
  <si>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</si>
  <si>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</si>
  <si>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</si>
  <si>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</si>
  <si>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</si>
  <si>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</si>
  <si>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</si>
  <si>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</si>
  <si>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</si>
  <si>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</si>
  <si>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</si>
  <si>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</si>
  <si>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</si>
  <si>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</si>
  <si>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</si>
  <si>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</si>
  <si>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</si>
  <si>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</si>
  <si>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</si>
  <si>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</si>
  <si>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</si>
  <si>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</si>
  <si>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</si>
  <si>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</si>
  <si>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</si>
  <si>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</si>
  <si>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</si>
  <si>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</si>
  <si>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</si>
  <si>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</si>
  <si>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</si>
  <si>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</si>
  <si>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</si>
  <si>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</si>
  <si>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</si>
  <si>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</si>
  <si>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</si>
  <si>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</si>
  <si>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</si>
  <si>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</si>
  <si>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</si>
  <si>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</si>
  <si>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</si>
  <si>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</si>
  <si>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</si>
  <si>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</si>
  <si>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</si>
  <si>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</si>
  <si>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</si>
  <si>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</si>
  <si>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</si>
  <si>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</si>
  <si>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</si>
  <si>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</si>
  <si>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</si>
  <si>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</si>
  <si>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</si>
  <si>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</si>
  <si>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</si>
  <si>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</si>
  <si>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</si>
  <si>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</si>
  <si>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</si>
  <si>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</si>
  <si>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</si>
  <si>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</si>
  <si>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</si>
  <si>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</si>
  <si>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</si>
  <si>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</si>
  <si>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</si>
  <si>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</si>
  <si>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</si>
  <si>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</si>
  <si>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</si>
  <si>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</si>
  <si>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</si>
  <si>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</si>
  <si>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</si>
  <si>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</si>
  <si>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</si>
  <si>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</si>
  <si>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</si>
  <si>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</si>
  <si>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</si>
  <si>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</si>
  <si>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</si>
  <si>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</si>
  <si>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</si>
  <si>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</si>
  <si>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</si>
  <si>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</si>
  <si>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</si>
  <si>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</si>
  <si>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</si>
  <si>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</si>
  <si>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</si>
  <si>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</si>
  <si>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</si>
  <si>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</si>
  <si>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</si>
  <si>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</si>
  <si>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</si>
  <si>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</si>
  <si>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</si>
  <si>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</si>
  <si>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</si>
  <si>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</si>
  <si>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</si>
  <si>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</si>
  <si>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</si>
  <si>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</si>
  <si>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</si>
  <si>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</si>
  <si>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</si>
  <si>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</si>
  <si>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</si>
  <si>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</si>
  <si>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</si>
  <si>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</si>
  <si>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</si>
  <si>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</si>
  <si>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</si>
  <si>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</si>
  <si>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</si>
  <si>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</si>
  <si>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</si>
  <si>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</si>
  <si>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</si>
  <si>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</si>
  <si>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</si>
  <si>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</si>
  <si>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</si>
  <si>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</si>
  <si>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</si>
  <si>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</si>
  <si>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</si>
  <si>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</si>
  <si>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</si>
  <si>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</si>
  <si>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</si>
  <si>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</si>
  <si>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</si>
  <si>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</si>
  <si>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</si>
  <si>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</si>
  <si>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</si>
  <si>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</si>
  <si>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</si>
  <si>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</si>
  <si>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</si>
  <si>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</si>
  <si>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</si>
  <si>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</si>
  <si>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</si>
  <si>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</si>
  <si>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</si>
  <si>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</si>
  <si>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</si>
  <si>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</si>
  <si>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</si>
  <si>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</si>
  <si>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</si>
  <si>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</si>
  <si>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</si>
  <si>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</si>
  <si>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</si>
  <si>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</si>
  <si>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</si>
  <si>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</si>
  <si>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</si>
  <si>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</si>
  <si>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</si>
  <si>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</si>
  <si>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</si>
  <si>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</si>
  <si>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</si>
  <si>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</si>
  <si>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</si>
  <si>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</si>
  <si>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</si>
  <si>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</si>
  <si>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</si>
  <si>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</si>
  <si>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</si>
  <si>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</si>
  <si>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</si>
  <si>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</si>
  <si>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</si>
  <si>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</si>
  <si>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</si>
  <si>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</si>
  <si>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</si>
  <si>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</si>
  <si>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</si>
  <si>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</si>
  <si>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</si>
  <si>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</si>
  <si>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</si>
  <si>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</si>
  <si>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</si>
  <si>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</si>
  <si>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</si>
  <si>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</si>
  <si>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</si>
  <si>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</si>
  <si>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</si>
  <si>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</si>
  <si>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</si>
  <si>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</si>
  <si>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</si>
  <si>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</si>
  <si>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</si>
  <si>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</si>
  <si>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</si>
  <si>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</si>
  <si>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</si>
  <si>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</si>
  <si>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</si>
  <si>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</si>
  <si>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</si>
  <si>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</si>
  <si>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</si>
  <si>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</si>
  <si>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</si>
  <si>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</si>
  <si>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</si>
  <si>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</si>
  <si>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</si>
  <si>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</si>
  <si>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</si>
  <si>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</si>
  <si>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</si>
  <si>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</si>
  <si>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</si>
  <si>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</si>
  <si>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</si>
  <si>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</si>
  <si>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</si>
  <si>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</si>
  <si>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</si>
  <si>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</si>
  <si>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</si>
  <si>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</si>
  <si>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</si>
  <si>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</si>
  <si>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</si>
  <si>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</si>
  <si>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</si>
  <si>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</si>
  <si>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</si>
  <si>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</si>
  <si>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</si>
  <si>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</si>
  <si>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</si>
  <si>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</si>
  <si>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</si>
  <si>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</si>
  <si>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</si>
  <si>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</si>
  <si>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</si>
  <si>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</si>
  <si>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</si>
  <si>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</si>
  <si>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</si>
  <si>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</si>
  <si>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</si>
  <si>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</si>
  <si>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</si>
  <si>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</si>
  <si>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</si>
  <si>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</si>
  <si>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</si>
  <si>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</si>
  <si>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</si>
  <si>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</si>
  <si>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</si>
  <si>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</si>
  <si>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</si>
  <si>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</si>
  <si>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</si>
  <si>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</si>
  <si>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</si>
  <si>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</si>
  <si>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</si>
  <si>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</si>
  <si>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</si>
  <si>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</si>
  <si>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</si>
  <si>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</si>
  <si>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</si>
  <si>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</si>
  <si>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</si>
  <si>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</si>
  <si>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</si>
  <si>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</si>
  <si>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</si>
  <si>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</si>
  <si>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</si>
  <si>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</si>
  <si>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</si>
  <si>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</si>
  <si>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</si>
  <si>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</si>
  <si>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</si>
  <si>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</si>
  <si>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</si>
  <si>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</si>
  <si>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</si>
  <si>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</si>
  <si>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</si>
  <si>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</si>
  <si>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</si>
  <si>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</si>
  <si>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</si>
  <si>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</si>
  <si>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</si>
  <si>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</si>
  <si>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</si>
  <si>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</si>
  <si>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</si>
  <si>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</si>
  <si>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</si>
  <si>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</si>
  <si>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</si>
  <si>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</si>
  <si>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</si>
  <si>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</si>
  <si>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</si>
  <si>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</si>
  <si>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</si>
  <si>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</si>
  <si>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</si>
  <si>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</si>
  <si>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</si>
  <si>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</si>
  <si>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</si>
  <si>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</si>
  <si>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</si>
  <si>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</si>
  <si>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</si>
  <si>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</si>
  <si>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</si>
  <si>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</si>
  <si>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</si>
  <si>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</si>
  <si>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</si>
  <si>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</si>
  <si>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</si>
  <si>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</si>
  <si>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</si>
  <si>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</si>
  <si>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</si>
  <si>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</si>
  <si>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</si>
  <si>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</si>
  <si>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</si>
  <si>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</si>
  <si>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</si>
  <si>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</si>
  <si>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</si>
  <si>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</si>
  <si>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</si>
  <si>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</si>
  <si>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</si>
  <si>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</si>
  <si>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</si>
  <si>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</si>
  <si>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</si>
  <si>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</si>
  <si>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</si>
  <si>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</si>
  <si>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</si>
  <si>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</si>
  <si>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</si>
  <si>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</si>
  <si>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</si>
  <si>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</si>
  <si>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</si>
  <si>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</si>
  <si>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</si>
  <si>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</si>
  <si>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</si>
  <si>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</si>
  <si>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</si>
  <si>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</si>
  <si>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</si>
  <si>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</si>
  <si>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</si>
  <si>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</si>
  <si>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</si>
  <si>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</si>
  <si>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</si>
  <si>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</si>
  <si>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</si>
  <si>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</si>
  <si>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</si>
  <si>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</si>
  <si>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</si>
  <si>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</si>
  <si>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</si>
  <si>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</si>
  <si>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</si>
  <si>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</si>
  <si>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</si>
  <si>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</si>
  <si>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</si>
  <si>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</si>
  <si>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</si>
  <si>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</si>
  <si>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</si>
  <si>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</si>
  <si>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</si>
  <si>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</si>
  <si>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</si>
  <si>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</si>
  <si>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</si>
  <si>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</si>
  <si>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</si>
  <si>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</si>
  <si>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</si>
  <si>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</si>
  <si>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</si>
  <si>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</si>
  <si>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</si>
  <si>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</si>
  <si>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</si>
  <si>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</si>
  <si>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</si>
  <si>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</si>
  <si>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</si>
  <si>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</si>
  <si>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</si>
  <si>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</si>
  <si>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</si>
  <si>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</si>
  <si>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</si>
  <si>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</si>
  <si>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</si>
  <si>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</si>
  <si>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</si>
  <si>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</si>
  <si>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</si>
  <si>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</si>
  <si>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</si>
  <si>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</si>
  <si>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</si>
  <si>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</si>
  <si>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</si>
  <si>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</si>
  <si>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</si>
  <si>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</si>
  <si>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</si>
  <si>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</si>
  <si>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</si>
  <si>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</si>
  <si>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</si>
  <si>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</si>
  <si>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</si>
  <si>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</si>
  <si>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</si>
  <si>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</si>
  <si>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</si>
  <si>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</si>
  <si>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</si>
  <si>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</si>
  <si>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</si>
  <si>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</si>
  <si>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</si>
  <si>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</si>
  <si>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</si>
  <si>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</si>
  <si>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</si>
  <si>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</si>
  <si>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</si>
  <si>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</si>
  <si>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</si>
  <si>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</si>
  <si>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</si>
  <si>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</si>
  <si>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</si>
  <si>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</si>
  <si>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</si>
  <si>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</si>
  <si>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</si>
  <si>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</si>
  <si>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</si>
  <si>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</si>
  <si>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</si>
  <si>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</si>
  <si>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</si>
  <si>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</si>
  <si>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</si>
  <si>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</si>
  <si>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</si>
  <si>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</si>
  <si>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</si>
  <si>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</si>
  <si>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</si>
  <si>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</si>
  <si>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</si>
  <si>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</si>
  <si>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</si>
  <si>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</si>
  <si>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</si>
  <si>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</si>
  <si>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</si>
  <si>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</si>
  <si>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</si>
  <si>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</si>
  <si>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</si>
  <si>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</si>
  <si>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</si>
  <si>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</si>
  <si>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</si>
  <si>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</si>
  <si>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</si>
  <si>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</si>
  <si>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</si>
  <si>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</si>
  <si>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</si>
  <si>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</si>
  <si>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</si>
  <si>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</si>
  <si>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</si>
  <si>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</si>
  <si>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</si>
  <si>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</si>
  <si>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</si>
  <si>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</si>
  <si>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</si>
  <si>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</si>
  <si>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</si>
  <si>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</si>
  <si>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</si>
  <si>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</si>
  <si>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</si>
  <si>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</si>
  <si>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</si>
  <si>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</si>
  <si>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</si>
  <si>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</si>
  <si>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</si>
  <si>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</si>
  <si>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</si>
  <si>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</si>
  <si>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</si>
  <si>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</si>
  <si>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</si>
  <si>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</si>
  <si>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</si>
  <si>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</si>
  <si>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</si>
  <si>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</si>
  <si>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</si>
  <si>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</si>
  <si>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</si>
  <si>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</si>
  <si>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</si>
  <si>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</si>
  <si>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</si>
  <si>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</si>
  <si>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</si>
  <si>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</si>
  <si>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</si>
  <si>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</si>
  <si>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</si>
  <si>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</si>
  <si>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</si>
  <si>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</si>
  <si>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</si>
  <si>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</si>
  <si>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</si>
  <si>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</si>
  <si>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</si>
  <si>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</si>
  <si>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</si>
  <si>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</si>
  <si>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</si>
  <si>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</si>
  <si>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</si>
  <si>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</si>
  <si>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</si>
  <si>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</si>
  <si>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</si>
  <si>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</si>
  <si>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</si>
  <si>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</si>
  <si>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</si>
  <si>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</si>
  <si>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</si>
  <si>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</si>
  <si>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</si>
  <si>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</si>
  <si>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</si>
  <si>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</si>
  <si>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</si>
  <si>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</si>
  <si>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</si>
  <si>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</si>
  <si>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</si>
  <si>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</si>
  <si>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</si>
  <si>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</si>
  <si>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</si>
  <si>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</si>
  <si>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</si>
  <si>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</si>
  <si>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</si>
  <si>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</si>
  <si>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</si>
  <si>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</si>
  <si>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</si>
  <si>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</si>
  <si>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</si>
  <si>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</si>
  <si>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</si>
  <si>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</si>
  <si>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</si>
  <si>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</si>
  <si>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</si>
  <si>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</si>
  <si>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</si>
  <si>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</si>
  <si>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</si>
  <si>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</si>
  <si>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</si>
  <si>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</si>
  <si>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</si>
  <si>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</si>
  <si>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</si>
  <si>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</si>
  <si>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</si>
  <si>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</si>
  <si>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</si>
  <si>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</si>
  <si>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</si>
  <si>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</si>
  <si>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</si>
  <si>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</si>
  <si>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</si>
  <si>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</si>
  <si>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</si>
  <si>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</si>
  <si>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</si>
  <si>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</si>
  <si>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</si>
  <si>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</si>
  <si>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</si>
  <si>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</si>
  <si>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</si>
  <si>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</si>
  <si>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</si>
  <si>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</si>
  <si>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</si>
  <si>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</si>
  <si>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</si>
  <si>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</si>
  <si>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</si>
  <si>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</si>
  <si>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</si>
  <si>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</si>
  <si>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</si>
  <si>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</si>
  <si>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</si>
  <si>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</si>
  <si>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</si>
  <si>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</si>
  <si>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</si>
  <si>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</si>
  <si>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</si>
  <si>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</si>
  <si>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</si>
  <si>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</si>
  <si>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</si>
  <si>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</si>
  <si>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</si>
  <si>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</si>
  <si>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</si>
  <si>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</si>
  <si>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</si>
  <si>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</si>
  <si>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</si>
  <si>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</si>
  <si>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</si>
  <si>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</si>
  <si>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</si>
  <si>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</si>
  <si>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</si>
  <si>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</si>
  <si>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</si>
  <si>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</si>
  <si>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</si>
  <si>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</si>
  <si>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</si>
  <si>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</si>
  <si>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</si>
  <si>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</si>
  <si>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</si>
  <si>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</si>
  <si>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</si>
  <si>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</si>
  <si>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</si>
  <si>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</si>
  <si>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</si>
  <si>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</si>
  <si>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</si>
  <si>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</si>
  <si>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</si>
  <si>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</si>
  <si>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</si>
  <si>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</si>
  <si>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</si>
  <si>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</si>
  <si>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</si>
  <si>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</si>
  <si>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</si>
  <si>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</si>
  <si>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</si>
  <si>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</si>
  <si>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</si>
  <si>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</si>
  <si>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</si>
  <si>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</si>
  <si>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</si>
  <si>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</si>
  <si>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</si>
  <si>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</si>
  <si>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</si>
  <si>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</si>
  <si>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</si>
  <si>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</si>
  <si>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</si>
  <si>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</si>
  <si>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</si>
  <si>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</si>
  <si>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</si>
  <si>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</si>
  <si>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</si>
  <si>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</si>
  <si>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</si>
  <si>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</si>
  <si>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</si>
  <si>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</si>
  <si>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</si>
  <si>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</si>
  <si>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</si>
  <si>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</si>
  <si>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</si>
  <si>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</si>
  <si>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</si>
  <si>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</si>
  <si>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</si>
  <si>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</si>
  <si>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</si>
  <si>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</si>
  <si>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</si>
  <si>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</si>
  <si>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</si>
  <si>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</si>
  <si>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</si>
  <si>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</si>
  <si>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</si>
  <si>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</si>
  <si>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</si>
  <si>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</si>
  <si>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</si>
  <si>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</si>
  <si>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</si>
  <si>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</si>
  <si>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</si>
  <si>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</si>
  <si>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</si>
  <si>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</si>
  <si>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</si>
  <si>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</si>
  <si>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</si>
  <si>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</si>
  <si>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</si>
  <si>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</si>
  <si>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</si>
  <si>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</si>
  <si>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</si>
  <si>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</si>
  <si>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</si>
  <si>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</si>
  <si>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</si>
  <si>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</si>
  <si>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</si>
  <si>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</si>
  <si>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</si>
  <si>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</si>
  <si>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</si>
  <si>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</si>
  <si>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</si>
  <si>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</si>
  <si>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</si>
  <si>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</si>
  <si>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</si>
  <si>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</si>
  <si>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</si>
  <si>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</si>
  <si>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</si>
  <si>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</si>
  <si>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</si>
  <si>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</si>
  <si>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</si>
  <si>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</si>
  <si>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</si>
  <si>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</si>
  <si>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</si>
  <si>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</si>
  <si>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</si>
  <si>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</si>
  <si>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</si>
  <si>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</si>
  <si>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</si>
  <si>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</si>
  <si>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</si>
  <si>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</si>
  <si>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</si>
  <si>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</si>
  <si>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</si>
  <si>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</si>
  <si>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</si>
  <si>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</si>
  <si>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</si>
  <si>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</si>
  <si>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</si>
  <si>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</si>
  <si>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</si>
  <si>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</si>
  <si>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</si>
  <si>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</si>
  <si>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</si>
  <si>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</si>
  <si>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</si>
  <si>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</si>
  <si>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</si>
  <si>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</si>
  <si>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</si>
  <si>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</si>
  <si>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</si>
  <si>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</si>
  <si>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</si>
  <si>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</si>
  <si>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</si>
  <si>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</si>
  <si>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</si>
  <si>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</si>
  <si>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</si>
  <si>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</si>
  <si>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</si>
  <si>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</si>
  <si>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</si>
  <si>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</si>
  <si>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</si>
  <si>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</si>
  <si>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</si>
  <si>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</si>
  <si>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</si>
  <si>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</si>
  <si>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</si>
  <si>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</si>
  <si>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</si>
  <si>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</si>
  <si>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</si>
  <si>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</si>
  <si>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</si>
  <si>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</si>
  <si>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</si>
  <si>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</si>
  <si>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</si>
  <si>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</si>
  <si>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</si>
  <si>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</si>
  <si>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</si>
  <si>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</si>
  <si>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</si>
  <si>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</si>
  <si>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</si>
  <si>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</si>
  <si>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</si>
  <si>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</si>
  <si>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</si>
  <si>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</si>
  <si>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</si>
  <si>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</si>
  <si>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</si>
  <si>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</si>
  <si>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</si>
  <si>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</si>
  <si>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</si>
  <si>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</si>
  <si>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</si>
  <si>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</si>
  <si>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</si>
  <si>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</si>
  <si>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</si>
  <si>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</si>
  <si>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</si>
  <si>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</si>
  <si>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</si>
  <si>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</si>
  <si>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</si>
  <si>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</si>
  <si>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</si>
  <si>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</si>
  <si>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</si>
  <si>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</si>
  <si>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</si>
  <si>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</si>
  <si>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</si>
  <si>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</si>
  <si>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</si>
  <si>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</si>
  <si>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</si>
  <si>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</si>
  <si>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</si>
  <si>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</si>
  <si>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</si>
  <si>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</si>
  <si>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</si>
  <si>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</si>
  <si>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</si>
  <si>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</si>
  <si>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</si>
  <si>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</si>
  <si>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</si>
  <si>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</si>
  <si>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</si>
  <si>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</si>
  <si>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</si>
  <si>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</si>
  <si>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</si>
  <si>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</si>
  <si>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</si>
  <si>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</si>
  <si>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</si>
  <si>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</si>
  <si>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</si>
  <si>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</si>
  <si>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</si>
  <si>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</si>
  <si>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</si>
  <si>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</si>
  <si>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</si>
  <si>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</si>
  <si>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</si>
  <si>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</si>
  <si>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</si>
  <si>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</si>
  <si>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</si>
  <si>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</si>
  <si>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</si>
  <si>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</si>
  <si>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</si>
  <si>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</si>
  <si>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</si>
  <si>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</si>
  <si>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</si>
  <si>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</si>
  <si>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</si>
  <si>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</si>
  <si>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</si>
  <si>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</si>
  <si>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</si>
  <si>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</si>
  <si>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</si>
  <si>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</si>
  <si>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</si>
  <si>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</si>
  <si>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</si>
  <si>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</si>
  <si>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</si>
  <si>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</si>
  <si>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</si>
  <si>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</si>
  <si>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</si>
  <si>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</si>
  <si>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</si>
  <si>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</si>
  <si>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</si>
  <si>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</si>
  <si>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</si>
  <si>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</si>
  <si>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</si>
  <si>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</si>
  <si>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</si>
  <si>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</si>
  <si>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</si>
  <si>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</si>
  <si>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</si>
  <si>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</si>
  <si>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</si>
  <si>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</si>
  <si>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</si>
  <si>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</si>
  <si>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</si>
  <si>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</si>
  <si>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</si>
  <si>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</si>
  <si>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</si>
  <si>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</si>
  <si>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</si>
  <si>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</si>
  <si>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</si>
  <si>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</si>
  <si>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</si>
  <si>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</si>
  <si>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</si>
  <si>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</si>
  <si>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</si>
  <si>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</si>
  <si>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</si>
  <si>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</si>
  <si>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</si>
  <si>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</si>
  <si>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</si>
  <si>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</si>
  <si>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</si>
  <si>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</si>
  <si>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</si>
  <si>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</si>
  <si>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</si>
  <si>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</si>
  <si>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</si>
  <si>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</si>
  <si>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</si>
  <si>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</si>
  <si>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</si>
  <si>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</si>
  <si>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</si>
  <si>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</si>
  <si>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</si>
  <si>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</si>
  <si>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</si>
  <si>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</si>
  <si>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</si>
  <si>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</si>
  <si>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</si>
  <si>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</si>
  <si>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</si>
  <si>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</si>
  <si>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</si>
  <si>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</si>
  <si>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</si>
  <si>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</si>
  <si>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</si>
  <si>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</si>
  <si>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</si>
  <si>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</si>
  <si>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</si>
  <si>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</si>
  <si>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</si>
  <si>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</si>
  <si>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</si>
  <si>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</si>
  <si>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</si>
  <si>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</si>
  <si>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</si>
  <si>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</si>
  <si>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</si>
  <si>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</si>
  <si>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</si>
  <si>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</si>
  <si>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</si>
  <si>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</si>
  <si>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</si>
  <si>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</si>
  <si>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</si>
  <si>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</si>
  <si>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</si>
  <si>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</si>
  <si>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</si>
  <si>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</si>
  <si>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</si>
  <si>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</si>
  <si>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</si>
  <si>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</si>
  <si>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</si>
  <si>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</si>
  <si>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</si>
  <si>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</si>
  <si>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</si>
  <si>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</si>
  <si>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</si>
  <si>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</si>
  <si>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</si>
  <si>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</si>
  <si>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</si>
  <si>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</si>
  <si>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</si>
  <si>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</si>
  <si>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</si>
  <si>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</si>
  <si>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</si>
  <si>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</si>
  <si>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</si>
  <si>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</si>
  <si>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</si>
  <si>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</si>
  <si>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</si>
  <si>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</si>
  <si>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</si>
  <si>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</si>
  <si>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</si>
  <si>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</si>
  <si>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</si>
  <si>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</si>
  <si>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</si>
  <si>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</si>
  <si>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</si>
  <si>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</si>
  <si>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</si>
  <si>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</si>
  <si>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</si>
  <si>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</si>
  <si>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</si>
  <si>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</si>
  <si>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</si>
  <si>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</si>
  <si>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</si>
  <si>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</si>
  <si>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</si>
  <si>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</si>
  <si>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</si>
  <si>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</si>
  <si>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</si>
  <si>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</si>
  <si>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</si>
  <si>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</si>
  <si>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</si>
  <si>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</si>
  <si>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</si>
  <si>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</si>
  <si>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</si>
  <si>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</si>
  <si>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</si>
  <si>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</si>
  <si>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</si>
  <si>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</si>
  <si>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</si>
  <si>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</si>
  <si>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</si>
  <si>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</si>
  <si>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</si>
  <si>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</si>
  <si>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</si>
  <si>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</si>
  <si>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</si>
  <si>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</si>
  <si>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</si>
  <si>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</si>
  <si>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</si>
  <si>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</si>
  <si>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</si>
  <si>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</si>
  <si>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</si>
  <si>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</si>
  <si>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</si>
  <si>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</si>
  <si>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</si>
  <si>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</si>
  <si>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</si>
  <si>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</si>
  <si>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</si>
  <si>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</si>
  <si>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</si>
  <si>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</si>
  <si>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</si>
  <si>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</si>
  <si>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</si>
  <si>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</si>
  <si>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</si>
  <si>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</si>
  <si>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</si>
  <si>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</si>
  <si>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</si>
  <si>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</si>
  <si>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</si>
  <si>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</si>
  <si>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</si>
  <si>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</si>
  <si>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</si>
  <si>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</si>
  <si>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</si>
  <si>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</si>
  <si>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</si>
  <si>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</si>
  <si>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</si>
  <si>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</si>
  <si>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</si>
  <si>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</si>
  <si>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</si>
  <si>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</si>
  <si>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</si>
  <si>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</si>
  <si>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</si>
  <si>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</si>
  <si>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</si>
  <si>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</si>
  <si>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</si>
  <si>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</si>
  <si>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</si>
  <si>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</si>
  <si>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</si>
  <si>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</si>
  <si>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</si>
  <si>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</si>
  <si>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</si>
  <si>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</si>
  <si>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</si>
  <si>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</si>
  <si>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</si>
  <si>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</si>
  <si>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</si>
  <si>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</si>
  <si>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</si>
  <si>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</si>
  <si>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</si>
  <si>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</si>
  <si>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</si>
  <si>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</si>
  <si>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</si>
  <si>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</si>
  <si>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</si>
  <si>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</si>
  <si>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</si>
  <si>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</si>
  <si>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</si>
  <si>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</si>
  <si>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</si>
  <si>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</si>
  <si>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</si>
  <si>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</si>
  <si>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</si>
  <si>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</si>
  <si>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</si>
  <si>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</si>
  <si>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</si>
  <si>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</si>
  <si>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</si>
  <si>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</si>
  <si>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</si>
  <si>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</si>
  <si>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</si>
  <si>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</si>
  <si>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</si>
  <si>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</si>
  <si>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</si>
  <si>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</si>
  <si>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</si>
  <si>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</si>
  <si>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</si>
  <si>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</si>
  <si>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</si>
  <si>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</si>
  <si>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</si>
  <si>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</si>
  <si>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</si>
  <si>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</si>
  <si>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</si>
  <si>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</si>
  <si>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</si>
  <si>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</si>
  <si>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</si>
  <si>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</si>
  <si>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</si>
  <si>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</si>
  <si>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</si>
  <si>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</si>
  <si>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</si>
  <si>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</si>
  <si>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</si>
  <si>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</si>
  <si>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</si>
  <si>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</si>
  <si>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</si>
  <si>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</si>
  <si>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</si>
  <si>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</si>
  <si>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</si>
  <si>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</si>
  <si>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</si>
  <si>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</si>
  <si>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</si>
  <si>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</si>
  <si>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</si>
  <si>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</si>
  <si>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</si>
  <si>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</si>
  <si>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</si>
  <si>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</si>
  <si>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</si>
  <si>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</si>
  <si>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</si>
  <si>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</si>
  <si>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</si>
  <si>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</si>
  <si>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</si>
  <si>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</si>
  <si>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</si>
  <si>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</si>
  <si>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</si>
  <si>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</si>
  <si>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</si>
  <si>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</si>
  <si>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</si>
  <si>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</si>
  <si>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</si>
  <si>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</si>
  <si>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</si>
  <si>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</si>
  <si>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</si>
  <si>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</si>
  <si>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</si>
  <si>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</si>
  <si>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</si>
  <si>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</si>
  <si>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</si>
  <si>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</si>
  <si>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</si>
  <si>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</si>
  <si>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</si>
  <si>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</si>
  <si>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</si>
  <si>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</si>
  <si>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</si>
  <si>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</si>
  <si>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</si>
  <si>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</si>
  <si>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</si>
  <si>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</si>
  <si>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</si>
  <si>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</si>
  <si>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</si>
  <si>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</si>
  <si>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</si>
  <si>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</si>
  <si>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</si>
  <si>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</si>
  <si>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</si>
  <si>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</si>
  <si>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</si>
  <si>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</si>
  <si>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</si>
  <si>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</si>
  <si>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</si>
  <si>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</si>
  <si>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</si>
  <si>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</si>
  <si>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</si>
  <si>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</si>
  <si>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</si>
  <si>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</si>
  <si>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</si>
  <si>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</si>
  <si>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</si>
  <si>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</si>
  <si>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</si>
  <si>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</si>
  <si>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</si>
  <si>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</si>
  <si>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</si>
  <si>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</si>
  <si>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</si>
  <si>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</si>
  <si>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</si>
  <si>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</si>
  <si>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</si>
  <si>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</si>
  <si>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</si>
  <si>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</si>
  <si>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</si>
  <si>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</si>
  <si>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</si>
  <si>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</si>
  <si>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</si>
  <si>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</si>
  <si>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</si>
  <si>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</si>
  <si>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</si>
  <si>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</si>
  <si>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</si>
  <si>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</si>
  <si>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</si>
  <si>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</si>
  <si>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</si>
  <si>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</si>
  <si>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</si>
  <si>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</si>
  <si>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</si>
  <si>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</si>
  <si>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</si>
  <si>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</si>
  <si>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</si>
  <si>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</si>
  <si>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</si>
  <si>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</si>
  <si>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</si>
  <si>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</si>
  <si>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</si>
  <si>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</si>
  <si>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</si>
  <si>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</si>
  <si>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</si>
  <si>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</si>
  <si>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</si>
  <si>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</si>
  <si>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</si>
  <si>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</si>
  <si>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</si>
  <si>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</si>
  <si>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</si>
  <si>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</si>
  <si>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</si>
  <si>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</si>
  <si>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</si>
  <si>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</si>
  <si>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</si>
  <si>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</si>
  <si>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</si>
  <si>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</si>
  <si>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</si>
  <si>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</si>
  <si>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</si>
  <si>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</si>
  <si>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</si>
  <si>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</si>
  <si>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</si>
  <si>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</si>
  <si>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</si>
  <si>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</si>
  <si>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</si>
  <si>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</si>
  <si>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</si>
  <si>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</si>
  <si>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</si>
  <si>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</si>
  <si>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</si>
  <si>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</si>
  <si>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</si>
  <si>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</si>
  <si>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</si>
  <si>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</si>
  <si>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</si>
  <si>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</si>
  <si>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</si>
  <si>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</si>
  <si>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</si>
  <si>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</si>
  <si>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</si>
  <si>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</si>
  <si>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</si>
  <si>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</si>
  <si>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</si>
  <si>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</si>
  <si>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</si>
  <si>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</si>
  <si>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</si>
  <si>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</si>
  <si>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</si>
  <si>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</si>
  <si>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</si>
  <si>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</si>
  <si>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</si>
  <si>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</si>
  <si>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</si>
  <si>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</si>
  <si>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</si>
  <si>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</si>
  <si>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</si>
  <si>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</si>
  <si>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</si>
  <si>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</si>
  <si>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</si>
  <si>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</si>
  <si>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</si>
  <si>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</si>
  <si>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</si>
  <si>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</si>
  <si>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</si>
  <si>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</si>
  <si>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</si>
  <si>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</si>
  <si>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</si>
  <si>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</si>
  <si>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</si>
  <si>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</si>
  <si>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</si>
  <si>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</si>
  <si>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</si>
  <si>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</si>
  <si>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</si>
  <si>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</si>
  <si>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</si>
  <si>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</si>
  <si>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</si>
  <si>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</si>
  <si>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</si>
  <si>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</si>
  <si>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</si>
  <si>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</si>
  <si>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</si>
  <si>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</si>
  <si>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</si>
  <si>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</si>
  <si>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</si>
  <si>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</si>
  <si>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</si>
  <si>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</si>
  <si>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</si>
  <si>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</si>
  <si>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</si>
  <si>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</si>
  <si>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</si>
  <si>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</si>
  <si>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</si>
  <si>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</si>
  <si>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</si>
  <si>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</si>
  <si>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</si>
  <si>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</si>
  <si>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</si>
  <si>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</si>
  <si>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</si>
  <si>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</si>
  <si>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</si>
  <si>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</si>
  <si>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</si>
  <si>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</si>
  <si>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</si>
  <si>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</si>
  <si>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</si>
  <si>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</si>
  <si>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</si>
  <si>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</si>
  <si>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</si>
  <si>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</si>
  <si>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</si>
  <si>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</si>
  <si>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</si>
  <si>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</si>
  <si>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</si>
  <si>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</si>
  <si>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</si>
  <si>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</si>
  <si>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</si>
  <si>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</si>
  <si>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</si>
  <si>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</si>
  <si>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</si>
  <si>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</si>
  <si>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</si>
  <si>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</si>
  <si>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</si>
  <si>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</si>
  <si>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</si>
  <si>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</si>
  <si>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</si>
  <si>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</si>
  <si>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</si>
  <si>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</si>
  <si>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</si>
  <si>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</si>
  <si>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</si>
  <si>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</si>
  <si>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</si>
  <si>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</si>
  <si>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</si>
  <si>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</si>
  <si>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</si>
  <si>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</si>
  <si>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</si>
  <si>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</si>
  <si>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</si>
  <si>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</si>
  <si>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</si>
  <si>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</si>
  <si>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</si>
  <si>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</si>
  <si>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</si>
  <si>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</si>
  <si>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</si>
  <si>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</si>
  <si>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</si>
  <si>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</si>
  <si>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</si>
  <si>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</si>
  <si>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</si>
  <si>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</si>
  <si>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</si>
  <si>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</si>
  <si>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</si>
  <si>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</si>
  <si>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</si>
  <si>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</si>
  <si>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</si>
  <si>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</si>
  <si>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</si>
  <si>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</si>
  <si>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</si>
  <si>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</si>
  <si>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</si>
  <si>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</si>
  <si>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</si>
  <si>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</si>
  <si>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</si>
  <si>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</si>
  <si>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</si>
  <si>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</si>
  <si>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</si>
  <si>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</si>
  <si>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</si>
  <si>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</si>
  <si>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</si>
  <si>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</si>
  <si>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</si>
  <si>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</si>
  <si>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</si>
  <si>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</si>
  <si>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</si>
  <si>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</si>
  <si>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</si>
  <si>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</si>
  <si>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</si>
  <si>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</si>
  <si>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</si>
  <si>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</si>
  <si>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</si>
  <si>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</si>
  <si>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</si>
  <si>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</si>
  <si>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</si>
  <si>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</si>
  <si>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</si>
  <si>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</si>
  <si>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</si>
  <si>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</si>
  <si>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</si>
  <si>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</si>
  <si>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</si>
  <si>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</si>
  <si>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</si>
  <si>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</si>
  <si>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</si>
  <si>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</si>
  <si>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</si>
  <si>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</si>
  <si>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</si>
  <si>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</si>
  <si>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</si>
  <si>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</si>
  <si>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</si>
  <si>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</si>
  <si>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</si>
  <si>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</si>
  <si>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</si>
  <si>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</si>
  <si>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</si>
  <si>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</si>
  <si>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</si>
  <si>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</si>
  <si>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</si>
  <si>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</si>
  <si>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</si>
  <si>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</si>
  <si>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</si>
  <si>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</si>
  <si>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</si>
  <si>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</si>
  <si>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</si>
  <si>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</si>
  <si>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</si>
  <si>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</si>
  <si>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</si>
  <si>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</si>
  <si>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</si>
  <si>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</si>
  <si>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</si>
  <si>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</si>
  <si>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</si>
  <si>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</si>
  <si>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</si>
  <si>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</si>
  <si>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</si>
  <si>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</si>
  <si>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</si>
  <si>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</si>
  <si>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</si>
  <si>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</si>
  <si>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</si>
  <si>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</si>
  <si>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</si>
  <si>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</si>
  <si>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</si>
  <si>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</si>
  <si>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</si>
  <si>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</si>
  <si>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</si>
  <si>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</si>
  <si>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</si>
  <si>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</si>
  <si>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</si>
  <si>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</si>
  <si>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</si>
  <si>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</si>
  <si>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</si>
  <si>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</si>
  <si>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</si>
  <si>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</si>
  <si>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</si>
  <si>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</si>
  <si>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</si>
  <si>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</si>
  <si>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</si>
  <si>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</si>
  <si>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</si>
  <si>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</si>
  <si>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</si>
  <si>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</si>
  <si>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</si>
  <si>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</si>
  <si>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</si>
  <si>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</si>
  <si>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</si>
  <si>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</si>
  <si>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</si>
  <si>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</si>
  <si>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</si>
  <si>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</si>
  <si>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</si>
  <si>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</si>
  <si>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</si>
  <si>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</si>
  <si>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</si>
  <si>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</si>
  <si>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</si>
  <si>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</si>
  <si>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</si>
  <si>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</si>
  <si>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</si>
  <si>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</si>
  <si>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</si>
  <si>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</si>
  <si>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</si>
  <si>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</si>
  <si>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</si>
  <si>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</si>
  <si>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</si>
  <si>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</si>
  <si>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</si>
  <si>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</si>
  <si>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</si>
  <si>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</si>
  <si>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</si>
  <si>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</si>
  <si>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</si>
  <si>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</si>
  <si>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</si>
  <si>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</si>
  <si>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</si>
  <si>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</si>
  <si>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</si>
  <si>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</si>
  <si>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</si>
  <si>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</si>
  <si>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</si>
  <si>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</si>
  <si>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</si>
  <si>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</si>
  <si>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</si>
  <si>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</si>
  <si>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</si>
  <si>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</si>
  <si>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</si>
  <si>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</si>
  <si>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</si>
  <si>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</si>
  <si>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</si>
  <si>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</si>
  <si>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</si>
  <si>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</si>
  <si>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</si>
  <si>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</si>
  <si>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</si>
  <si>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</si>
  <si>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</si>
  <si>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</si>
  <si>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</si>
  <si>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</si>
  <si>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</si>
  <si>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</si>
  <si>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</si>
  <si>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</si>
  <si>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</si>
  <si>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</si>
  <si>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</si>
  <si>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</si>
  <si>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</si>
  <si>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</si>
  <si>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</si>
  <si>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</si>
  <si>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</si>
  <si>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</si>
  <si>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</si>
  <si>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</si>
  <si>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</si>
  <si>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</si>
  <si>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</si>
  <si>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</si>
  <si>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</si>
  <si>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</si>
  <si>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</si>
  <si>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</si>
  <si>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</si>
  <si>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</si>
  <si>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</si>
  <si>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</si>
  <si>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</si>
  <si>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</si>
  <si>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</si>
  <si>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</si>
  <si>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</si>
  <si>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</si>
  <si>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</si>
  <si>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</si>
  <si>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</si>
  <si>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</si>
  <si>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</si>
  <si>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</si>
  <si>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</si>
  <si>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</si>
  <si>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</si>
  <si>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</si>
  <si>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</si>
  <si>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</si>
  <si>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</si>
  <si>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</si>
  <si>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</si>
  <si>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</si>
  <si>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</si>
  <si>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</si>
  <si>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</si>
  <si>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</si>
  <si>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</si>
  <si>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</si>
  <si>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</si>
  <si>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</si>
  <si>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</si>
  <si>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</si>
  <si>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</si>
  <si>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</si>
  <si>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</si>
  <si>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</si>
  <si>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</si>
  <si>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</si>
  <si>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</si>
  <si>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</si>
  <si>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</si>
  <si>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</si>
  <si>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</si>
  <si>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</si>
  <si>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</si>
  <si>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</si>
  <si>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</si>
  <si>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</si>
  <si>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</si>
  <si>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</si>
  <si>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</si>
  <si>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</si>
  <si>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</si>
  <si>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</si>
  <si>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</si>
  <si>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</si>
  <si>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</si>
  <si>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</si>
  <si>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</si>
  <si>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</si>
  <si>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</si>
  <si>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</si>
  <si>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</si>
  <si>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</si>
  <si>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</si>
  <si>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</si>
  <si>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</si>
  <si>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</si>
  <si>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</si>
  <si>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</si>
  <si>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</si>
  <si>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</si>
  <si>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</si>
  <si>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</si>
  <si>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</si>
  <si>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</si>
  <si>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</si>
  <si>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</si>
  <si>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</si>
  <si>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</si>
  <si>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</si>
  <si>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</si>
  <si>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</si>
  <si>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</si>
  <si>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</si>
  <si>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</si>
  <si>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</si>
  <si>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</si>
  <si>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</si>
  <si>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</si>
  <si>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</si>
  <si>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</si>
  <si>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</si>
  <si>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</si>
  <si>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</si>
  <si>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</si>
  <si>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</si>
  <si>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</si>
  <si>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</si>
  <si>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</si>
  <si>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</si>
  <si>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</si>
  <si>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</si>
  <si>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</si>
  <si>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</si>
  <si>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</si>
  <si>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</si>
  <si>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</si>
  <si>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</si>
  <si>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</si>
  <si>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</si>
  <si>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</si>
  <si>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</si>
  <si>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</si>
  <si>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</si>
  <si>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</si>
  <si>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</si>
  <si>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</si>
  <si>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</si>
  <si>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</si>
  <si>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</si>
  <si>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</si>
  <si>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</si>
  <si>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</si>
  <si>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</si>
  <si>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</si>
  <si>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</si>
  <si>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</si>
  <si>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</si>
  <si>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</si>
  <si>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</si>
  <si>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</si>
  <si>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</si>
  <si>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</si>
  <si>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</si>
  <si>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</si>
  <si>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</si>
  <si>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</si>
  <si>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</si>
  <si>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</si>
  <si>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</si>
  <si>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</si>
  <si>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</si>
  <si>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</si>
  <si>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</si>
  <si>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</si>
  <si>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</si>
  <si>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</si>
  <si>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</si>
  <si>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</si>
  <si>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</si>
  <si>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</si>
  <si>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</si>
  <si>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</si>
  <si>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</si>
  <si>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</si>
  <si>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</si>
  <si>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</si>
  <si>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</si>
  <si>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</si>
  <si>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</si>
  <si>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</si>
  <si>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</si>
  <si>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</si>
  <si>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</si>
  <si>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</si>
  <si>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</si>
  <si>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</si>
  <si>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</si>
  <si>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</si>
  <si>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</si>
  <si>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</si>
  <si>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</si>
  <si>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</si>
  <si>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</si>
  <si>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</si>
  <si>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</si>
  <si>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</si>
  <si>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</si>
  <si>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</si>
  <si>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</si>
  <si>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</si>
  <si>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</si>
  <si>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</si>
  <si>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</si>
  <si>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</si>
  <si>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</si>
  <si>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</si>
  <si>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</si>
  <si>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</si>
  <si>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</si>
  <si>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</si>
  <si>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</si>
  <si>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</si>
  <si>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</si>
  <si>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</si>
  <si>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</si>
  <si>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</si>
  <si>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</si>
  <si>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</si>
  <si>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</si>
  <si>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</si>
  <si>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</si>
  <si>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</si>
  <si>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</si>
  <si>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</si>
  <si>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</si>
  <si>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</si>
  <si>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</si>
  <si>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</si>
  <si>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</si>
  <si>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</si>
  <si>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</si>
  <si>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</si>
  <si>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</si>
  <si>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</si>
  <si>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</si>
  <si>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</si>
  <si>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</si>
  <si>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</si>
  <si>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</si>
  <si>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</si>
  <si>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</si>
  <si>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</si>
  <si>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</si>
  <si>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</si>
  <si>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</si>
  <si>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</si>
  <si>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</si>
  <si>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</si>
  <si>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</si>
  <si>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</si>
  <si>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</si>
  <si>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</si>
  <si>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</si>
  <si>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</si>
  <si>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</si>
  <si>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</si>
  <si>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</si>
  <si>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</si>
  <si>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</si>
  <si>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</si>
  <si>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</si>
  <si>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</si>
  <si>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</si>
  <si>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</si>
  <si>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</si>
  <si>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</si>
  <si>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</si>
  <si>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</si>
  <si>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</si>
  <si>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</si>
  <si>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</si>
  <si>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</si>
  <si>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</si>
  <si>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</si>
  <si>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</si>
  <si>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</si>
  <si>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</si>
  <si>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</si>
  <si>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</si>
  <si>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</si>
  <si>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</si>
  <si>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</si>
  <si>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</si>
  <si>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</si>
  <si>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</si>
  <si>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</si>
  <si>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</si>
  <si>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</si>
  <si>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</si>
  <si>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</si>
  <si>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</si>
  <si>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</si>
  <si>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</si>
  <si>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</si>
  <si>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</si>
  <si>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</si>
  <si>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</si>
  <si>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</si>
  <si>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</si>
  <si>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</si>
  <si>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</si>
  <si>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</si>
  <si>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</si>
  <si>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</si>
  <si>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</si>
  <si>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</si>
  <si>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</si>
  <si>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</si>
  <si>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</si>
  <si>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</si>
  <si>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</si>
  <si>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</si>
  <si>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</si>
  <si>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</si>
  <si>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</si>
  <si>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</si>
  <si>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</si>
  <si>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</si>
  <si>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</si>
  <si>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</si>
  <si>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</si>
  <si>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</si>
  <si>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</si>
  <si>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</si>
  <si>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</si>
  <si>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</si>
  <si>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</si>
  <si>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</si>
  <si>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</si>
  <si>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</si>
  <si>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</si>
  <si>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</si>
  <si>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</si>
  <si>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</si>
  <si>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</si>
  <si>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</si>
  <si>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</si>
  <si>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</si>
  <si>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</si>
  <si>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</si>
  <si>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</si>
  <si>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</si>
  <si>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</si>
  <si>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</si>
  <si>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</si>
  <si>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</si>
  <si>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</si>
  <si>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</si>
  <si>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</si>
  <si>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</si>
  <si>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</si>
  <si>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</si>
  <si>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</si>
  <si>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</si>
  <si>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</si>
  <si>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</si>
  <si>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</si>
  <si>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</si>
  <si>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</si>
  <si>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</si>
  <si>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</si>
  <si>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</si>
  <si>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</si>
  <si>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</si>
  <si>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</si>
  <si>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</si>
  <si>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</si>
  <si>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</si>
  <si>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</si>
  <si>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</si>
  <si>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</si>
  <si>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</si>
  <si>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</si>
  <si>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</si>
  <si>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</si>
  <si>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</si>
  <si>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</si>
  <si>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</si>
  <si>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</si>
  <si>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</si>
  <si>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</si>
  <si>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</si>
  <si>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</si>
  <si>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</si>
  <si>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</si>
  <si>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</si>
  <si>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</si>
  <si>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</si>
  <si>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</si>
  <si>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</si>
  <si>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</si>
  <si>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</si>
  <si>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</si>
  <si>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</si>
  <si>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</si>
  <si>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</si>
  <si>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</si>
  <si>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</si>
  <si>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</si>
  <si>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</si>
  <si>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</si>
  <si>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</si>
  <si>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</si>
  <si>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</si>
  <si>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</si>
  <si>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</si>
  <si>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</si>
  <si>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</si>
  <si>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</si>
  <si>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</si>
  <si>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</si>
  <si>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</si>
  <si>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</si>
  <si>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</si>
  <si>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</si>
  <si>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</si>
  <si>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</si>
  <si>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</si>
  <si>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</si>
  <si>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</si>
  <si>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</si>
  <si>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</si>
  <si>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</si>
  <si>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</si>
  <si>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</si>
  <si>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</si>
  <si>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</si>
  <si>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</si>
  <si>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</si>
  <si>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</si>
  <si>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</si>
  <si>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</si>
  <si>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</si>
  <si>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</si>
  <si>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</si>
  <si>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</si>
  <si>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</si>
  <si>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</si>
  <si>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</si>
  <si>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</si>
  <si>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</si>
  <si>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</si>
  <si>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</si>
  <si>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</si>
  <si>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</si>
  <si>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</si>
  <si>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</si>
  <si>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</si>
  <si>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</si>
  <si>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</si>
  <si>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</si>
  <si>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</si>
  <si>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</si>
  <si>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</si>
  <si>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</si>
  <si>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</si>
  <si>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</si>
  <si>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</si>
  <si>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</si>
  <si>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</si>
  <si>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</si>
  <si>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</si>
  <si>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</si>
  <si>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</si>
  <si>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</si>
  <si>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</si>
  <si>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</si>
  <si>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</si>
  <si>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</si>
  <si>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</si>
  <si>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</si>
  <si>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</si>
  <si>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</si>
  <si>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</si>
  <si>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</si>
  <si>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</si>
  <si>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</si>
  <si>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</si>
  <si>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</si>
  <si>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</si>
  <si>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</si>
  <si>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</si>
  <si>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</si>
  <si>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</si>
  <si>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</si>
  <si>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</si>
  <si>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</si>
  <si>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</si>
  <si>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</si>
  <si>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</si>
  <si>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</si>
  <si>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</si>
  <si>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</si>
  <si>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</si>
  <si>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</si>
  <si>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</si>
  <si>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</si>
  <si>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</si>
  <si>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</si>
  <si>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</si>
  <si>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</si>
  <si>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</si>
  <si>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</si>
  <si>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</si>
  <si>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</si>
  <si>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</si>
  <si>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</si>
  <si>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</si>
  <si>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</si>
  <si>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</si>
  <si>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</si>
  <si>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</si>
  <si>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</si>
  <si>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</si>
  <si>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</si>
  <si>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</si>
  <si>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</si>
  <si>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</si>
  <si>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</si>
  <si>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</si>
  <si>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</si>
  <si>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</si>
  <si>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</si>
  <si>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</si>
  <si>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</si>
  <si>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</si>
  <si>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</si>
  <si>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</si>
  <si>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</si>
  <si>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</si>
  <si>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</si>
  <si>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</si>
  <si>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</si>
  <si>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</si>
  <si>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</si>
  <si>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</si>
  <si>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</si>
  <si>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</si>
  <si>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</si>
  <si>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</si>
  <si>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</si>
  <si>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</si>
  <si>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</si>
  <si>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</si>
  <si>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</si>
  <si>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</si>
  <si>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</si>
  <si>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</si>
  <si>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</si>
  <si>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</si>
  <si>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</si>
  <si>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</si>
  <si>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</si>
  <si>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</si>
  <si>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</si>
  <si>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</si>
  <si>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</si>
  <si>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</si>
  <si>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</si>
  <si>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</si>
  <si>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</si>
  <si>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</si>
  <si>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</si>
  <si>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</si>
  <si>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</si>
  <si>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</si>
  <si>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</si>
  <si>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</si>
  <si>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</si>
  <si>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</si>
  <si>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</si>
  <si>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</si>
  <si>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</si>
  <si>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</si>
  <si>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</si>
  <si>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</si>
  <si>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</si>
  <si>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</si>
  <si>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</si>
  <si>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</si>
  <si>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</si>
  <si>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</si>
  <si>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</si>
  <si>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</si>
  <si>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</si>
  <si>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</si>
  <si>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</si>
  <si>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</si>
  <si>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</si>
  <si>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</si>
  <si>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</si>
  <si>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</si>
  <si>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</si>
  <si>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</si>
  <si>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</si>
  <si>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</si>
  <si>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</si>
  <si>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</si>
  <si>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</si>
  <si>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</si>
  <si>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</si>
  <si>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</si>
  <si>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</si>
  <si>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</si>
  <si>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</si>
  <si>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</si>
  <si>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</si>
  <si>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</si>
  <si>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</si>
  <si>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</si>
  <si>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</si>
  <si>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</si>
  <si>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</si>
  <si>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</si>
  <si>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</si>
  <si>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</si>
  <si>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</si>
  <si>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</si>
  <si>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</si>
  <si>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</si>
  <si>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</si>
  <si>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</si>
  <si>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</si>
  <si>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</si>
  <si>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</si>
  <si>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</si>
  <si>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</si>
  <si>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</si>
  <si>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</si>
  <si>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</si>
  <si>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</si>
  <si>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</si>
  <si>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</si>
  <si>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</si>
  <si>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</si>
  <si>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</si>
  <si>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</si>
  <si>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</si>
  <si>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</si>
  <si>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</si>
  <si>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</si>
  <si>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</si>
  <si>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</si>
  <si>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</si>
  <si>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</si>
  <si>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</si>
  <si>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</si>
  <si>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</si>
  <si>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</si>
  <si>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</si>
  <si>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</si>
  <si>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</si>
  <si>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</si>
  <si>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</si>
  <si>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</si>
  <si>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</si>
  <si>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</si>
  <si>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</si>
  <si>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</si>
  <si>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</si>
  <si>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</si>
  <si>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</si>
  <si>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</si>
  <si>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</si>
  <si>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</si>
  <si>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</si>
  <si>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</si>
  <si>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</si>
  <si>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</si>
  <si>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</si>
  <si>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</si>
  <si>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</si>
  <si>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</si>
  <si>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</si>
  <si>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</si>
  <si>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</si>
  <si>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</si>
  <si>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</si>
  <si>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</si>
  <si>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</si>
  <si>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</si>
  <si>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</si>
  <si>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</si>
  <si>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</si>
  <si>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</si>
  <si>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</si>
  <si>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</si>
  <si>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</si>
  <si>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</si>
  <si>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</si>
  <si>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</si>
  <si>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</si>
  <si>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</si>
  <si>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</si>
  <si>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</si>
  <si>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</si>
  <si>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</si>
  <si>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</si>
  <si>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</si>
  <si>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</si>
  <si>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</si>
  <si>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</si>
  <si>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</si>
  <si>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</si>
  <si>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</si>
  <si>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</si>
  <si>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</si>
  <si>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</si>
  <si>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</si>
  <si>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</si>
  <si>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</si>
  <si>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</si>
  <si>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</si>
  <si>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</si>
  <si>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</si>
  <si>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</si>
  <si>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</si>
  <si>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</si>
  <si>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</si>
  <si>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</si>
  <si>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</si>
  <si>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</si>
  <si>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</si>
  <si>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</si>
  <si>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</si>
  <si>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</si>
  <si>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</si>
  <si>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</si>
  <si>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</si>
  <si>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</si>
  <si>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</si>
  <si>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</si>
  <si>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</si>
  <si>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</si>
  <si>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</si>
  <si>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</si>
  <si>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</si>
  <si>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</si>
  <si>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</si>
  <si>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</si>
  <si>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</si>
  <si>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</si>
  <si>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</si>
  <si>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</si>
  <si>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</si>
  <si>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</si>
  <si>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</si>
  <si>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</si>
  <si>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</si>
  <si>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</si>
  <si>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</si>
  <si>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</si>
  <si>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</si>
  <si>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</si>
  <si>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</si>
  <si>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</si>
  <si>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</si>
  <si>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</si>
  <si>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</si>
  <si>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</si>
  <si>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</si>
  <si>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</si>
  <si>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</si>
  <si>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</si>
  <si>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</si>
  <si>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</si>
  <si>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</si>
  <si>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</si>
  <si>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</si>
  <si>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</si>
  <si>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</si>
  <si>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</si>
  <si>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</si>
  <si>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</si>
  <si>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</si>
  <si>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</si>
  <si>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</si>
  <si>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</si>
  <si>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</si>
  <si>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</si>
  <si>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</si>
  <si>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</si>
  <si>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</si>
  <si>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</si>
  <si>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</si>
  <si>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</si>
  <si>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</si>
  <si>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</si>
  <si>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</si>
  <si>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</si>
  <si>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</si>
  <si>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</si>
  <si>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</si>
  <si>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</si>
  <si>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</si>
  <si>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</si>
  <si>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</si>
  <si>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</si>
  <si>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</si>
  <si>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</si>
  <si>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</si>
  <si>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</si>
  <si>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</si>
  <si>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</si>
  <si>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</si>
  <si>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</si>
  <si>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</si>
  <si>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</si>
  <si>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</si>
  <si>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</si>
  <si>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</si>
  <si>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</si>
  <si>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</si>
  <si>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</si>
  <si>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</si>
  <si>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</si>
  <si>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</si>
  <si>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</si>
  <si>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</si>
  <si>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</si>
  <si>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</si>
  <si>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</si>
  <si>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</si>
  <si>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</si>
  <si>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</si>
  <si>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</si>
  <si>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</si>
  <si>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</si>
  <si>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</si>
  <si>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</si>
  <si>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</si>
  <si>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</si>
  <si>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</si>
  <si>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</si>
  <si>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</si>
  <si>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</si>
  <si>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</si>
  <si>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</si>
  <si>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</si>
  <si>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</si>
  <si>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</si>
  <si>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</si>
  <si>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</si>
  <si>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</si>
  <si>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</si>
  <si>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</si>
  <si>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</si>
  <si>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</si>
  <si>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</si>
  <si>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</si>
  <si>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</si>
  <si>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</si>
  <si>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</si>
  <si>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</si>
  <si>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</si>
  <si>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</si>
  <si>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</si>
  <si>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</si>
  <si>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</si>
  <si>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</si>
  <si>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</si>
  <si>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</si>
  <si>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</si>
  <si>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</si>
  <si>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</si>
  <si>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</si>
  <si>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</si>
  <si>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</si>
  <si>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</si>
  <si>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</si>
  <si>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</si>
  <si>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</si>
  <si>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</si>
  <si>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</si>
  <si>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</si>
  <si>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</si>
  <si>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</si>
  <si>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</si>
  <si>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</si>
  <si>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</si>
  <si>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</si>
  <si>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</si>
  <si>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</si>
  <si>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</si>
  <si>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</si>
  <si>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</si>
  <si>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</si>
  <si>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</si>
  <si>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</si>
  <si>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</si>
  <si>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</si>
  <si>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</si>
  <si>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</si>
  <si>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</si>
  <si>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</si>
  <si>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</si>
  <si>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</si>
  <si>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</si>
  <si>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</si>
  <si>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</si>
  <si>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</si>
  <si>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</si>
  <si>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</si>
  <si>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</si>
  <si>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</si>
  <si>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</si>
  <si>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</si>
  <si>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</si>
  <si>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</si>
  <si>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</si>
  <si>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</si>
  <si>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</si>
  <si>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</si>
  <si>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</si>
  <si>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</si>
  <si>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</si>
  <si>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</si>
  <si>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</si>
  <si>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</si>
  <si>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</si>
  <si>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</si>
  <si>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</si>
  <si>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</si>
  <si>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</si>
  <si>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</si>
  <si>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</si>
  <si>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</si>
  <si>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</si>
  <si>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</si>
  <si>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</si>
  <si>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</si>
  <si>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</si>
  <si>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</si>
  <si>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</si>
  <si>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</si>
  <si>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</si>
  <si>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</si>
  <si>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</si>
  <si>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</si>
  <si>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</si>
  <si>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</si>
  <si>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</si>
  <si>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</si>
  <si>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</si>
  <si>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</si>
  <si>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</si>
  <si>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</si>
  <si>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</si>
  <si>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</si>
  <si>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</si>
  <si>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</si>
  <si>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</si>
  <si>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</si>
  <si>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</si>
  <si>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</si>
  <si>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</si>
  <si>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</si>
  <si>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</si>
  <si>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</si>
  <si>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</si>
  <si>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</si>
  <si>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</si>
  <si>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</si>
  <si>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</si>
  <si>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</si>
  <si>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</si>
  <si>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</si>
  <si>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</si>
  <si>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</si>
  <si>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</si>
  <si>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</si>
  <si>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</si>
  <si>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</si>
  <si>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</si>
  <si>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</si>
  <si>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</si>
  <si>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</si>
  <si>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</si>
  <si>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</si>
  <si>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</si>
  <si>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</si>
  <si>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</si>
  <si>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</si>
  <si>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</si>
  <si>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</si>
  <si>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</si>
  <si>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</si>
  <si>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</si>
  <si>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</si>
  <si>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</si>
  <si>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</si>
  <si>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</si>
  <si>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</si>
  <si>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</si>
  <si>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</si>
  <si>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</si>
  <si>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</si>
  <si>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</si>
  <si>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</si>
  <si>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</si>
  <si>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</si>
  <si>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</si>
  <si>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</si>
  <si>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</si>
  <si>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</si>
  <si>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</si>
  <si>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</si>
  <si>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</si>
  <si>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</si>
  <si>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</si>
  <si>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</si>
  <si>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</si>
  <si>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</si>
  <si>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</si>
  <si>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</si>
  <si>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</si>
  <si>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</si>
  <si>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</si>
  <si>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</si>
  <si>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</si>
  <si>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</si>
  <si>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</si>
  <si>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</si>
  <si>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</si>
  <si>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</si>
  <si>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</si>
  <si>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</si>
  <si>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</si>
  <si>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</si>
  <si>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</si>
  <si>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</si>
  <si>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</si>
  <si>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</si>
  <si>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</si>
  <si>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</si>
  <si>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</si>
  <si>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</si>
  <si>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</si>
  <si>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</si>
  <si>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</si>
  <si>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</si>
  <si>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</si>
  <si>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</si>
  <si>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</si>
  <si>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</si>
  <si>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</si>
  <si>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</si>
  <si>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</si>
  <si>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</si>
  <si>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</si>
  <si>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</si>
  <si>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</si>
  <si>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</si>
  <si>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</si>
  <si>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</si>
  <si>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</si>
  <si>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</si>
  <si>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</si>
  <si>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</si>
  <si>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</si>
  <si>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</si>
  <si>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</si>
  <si>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</si>
  <si>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</si>
  <si>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</si>
  <si>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</si>
  <si>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</si>
  <si>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</si>
  <si>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</si>
  <si>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</si>
  <si>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</si>
  <si>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</si>
  <si>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</si>
  <si>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</si>
  <si>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</si>
  <si>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</si>
  <si>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</si>
  <si>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</si>
  <si>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</si>
  <si>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</si>
  <si>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</si>
  <si>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</si>
  <si>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</si>
  <si>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</si>
  <si>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</si>
  <si>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</si>
  <si>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</si>
  <si>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</si>
  <si>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</si>
  <si>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</si>
  <si>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</si>
  <si>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</si>
  <si>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</si>
  <si>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</si>
  <si>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</si>
  <si>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</si>
  <si>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</si>
  <si>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</si>
  <si>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</si>
  <si>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</si>
  <si>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</si>
  <si>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</si>
  <si>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</si>
  <si>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</si>
  <si>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</si>
  <si>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</si>
  <si>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</si>
  <si>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</si>
  <si>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</si>
  <si>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</si>
  <si>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</si>
  <si>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</si>
  <si>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</si>
  <si>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</si>
  <si>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</si>
  <si>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</si>
  <si>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</si>
  <si>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</si>
  <si>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</si>
  <si>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</si>
  <si>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</si>
  <si>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</si>
  <si>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</si>
  <si>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</si>
  <si>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</si>
  <si>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</si>
  <si>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</si>
  <si>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</si>
  <si>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</si>
  <si>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</si>
  <si>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</si>
  <si>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</si>
  <si>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</si>
  <si>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</si>
  <si>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</si>
  <si>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</si>
  <si>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</si>
  <si>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</si>
  <si>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</si>
  <si>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</si>
  <si>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</si>
  <si>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</si>
  <si>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</si>
  <si>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</si>
  <si>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</si>
  <si>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</si>
  <si>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</si>
  <si>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</si>
  <si>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</si>
  <si>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</si>
  <si>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</si>
  <si>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</si>
  <si>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</si>
  <si>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</si>
  <si>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</si>
  <si>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</si>
  <si>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</si>
  <si>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</si>
  <si>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</si>
  <si>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</si>
  <si>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</si>
  <si>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</si>
  <si>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</si>
  <si>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</si>
  <si>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</si>
  <si>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</si>
  <si>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</si>
  <si>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</si>
  <si>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</si>
  <si>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</si>
  <si>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</si>
  <si>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</si>
  <si>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</si>
  <si>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</si>
  <si>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</si>
  <si>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</si>
  <si>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</si>
  <si>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</si>
  <si>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</si>
  <si>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</si>
  <si>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</si>
  <si>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</si>
  <si>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</si>
  <si>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</si>
  <si>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</si>
  <si>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</si>
  <si>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</si>
  <si>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</si>
  <si>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</si>
  <si>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</si>
  <si>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</si>
  <si>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</si>
  <si>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</si>
  <si>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</si>
  <si>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</si>
  <si>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</si>
  <si>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</si>
  <si>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</si>
  <si>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</si>
  <si>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</si>
  <si>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</si>
  <si>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</si>
  <si>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</si>
  <si>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</si>
  <si>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</si>
  <si>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</si>
  <si>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</si>
  <si>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</si>
  <si>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</si>
  <si>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</si>
  <si>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</si>
  <si>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</si>
  <si>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</si>
  <si>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</si>
  <si>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</si>
  <si>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</si>
  <si>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</si>
  <si>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</si>
  <si>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</si>
  <si>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</si>
  <si>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</si>
  <si>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</si>
  <si>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</si>
  <si>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</si>
  <si>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</si>
  <si>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</si>
  <si>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</si>
  <si>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</si>
  <si>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</si>
  <si>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</si>
  <si>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</si>
  <si>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</si>
  <si>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</si>
  <si>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</si>
  <si>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</si>
  <si>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</si>
  <si>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</si>
  <si>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</si>
  <si>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</si>
  <si>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</si>
  <si>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</si>
  <si>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</si>
  <si>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</si>
  <si>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</si>
  <si>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</si>
  <si>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</si>
  <si>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</si>
  <si>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</si>
  <si>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</si>
  <si>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</si>
  <si>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</si>
  <si>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</si>
  <si>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</si>
  <si>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</si>
  <si>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</si>
  <si>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</si>
  <si>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</si>
  <si>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</si>
  <si>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</si>
  <si>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</si>
  <si>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</si>
  <si>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</si>
  <si>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</si>
  <si>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</si>
  <si>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</si>
  <si>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</si>
  <si>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</si>
  <si>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</si>
  <si>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</si>
  <si>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</si>
  <si>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</si>
  <si>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</si>
  <si>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</si>
  <si>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</si>
  <si>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</si>
  <si>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</si>
  <si>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</si>
  <si>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</si>
  <si>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</si>
  <si>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</si>
  <si>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</si>
  <si>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</si>
  <si>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</si>
  <si>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</si>
  <si>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</si>
  <si>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</si>
  <si>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</si>
  <si>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</si>
  <si>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</si>
  <si>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</si>
  <si>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</si>
  <si>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</si>
  <si>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</si>
  <si>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</si>
  <si>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</si>
  <si>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</si>
  <si>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</si>
  <si>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</si>
  <si>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</si>
  <si>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</si>
  <si>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</si>
  <si>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</si>
  <si>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</si>
  <si>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</si>
  <si>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</si>
  <si>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</si>
  <si>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</si>
  <si>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</si>
  <si>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</si>
  <si>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</si>
  <si>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</si>
  <si>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</si>
  <si>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</si>
  <si>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</si>
  <si>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</si>
  <si>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</si>
  <si>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</si>
  <si>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</si>
  <si>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</si>
  <si>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</si>
  <si>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</si>
  <si>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</si>
  <si>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</si>
  <si>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</si>
  <si>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</si>
  <si>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</si>
  <si>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</si>
  <si>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</si>
  <si>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</si>
  <si>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</si>
  <si>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</si>
  <si>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</si>
  <si>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</si>
  <si>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</si>
  <si>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</si>
  <si>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</si>
  <si>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</si>
  <si>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</si>
  <si>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</si>
  <si>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</si>
  <si>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</si>
  <si>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</si>
  <si>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</si>
  <si>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</si>
  <si>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</si>
  <si>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</si>
  <si>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</si>
  <si>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</si>
  <si>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</si>
  <si>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</si>
  <si>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</si>
  <si>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</si>
  <si>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</si>
  <si>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</si>
  <si>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</si>
  <si>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</si>
  <si>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</si>
  <si>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</si>
  <si>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</si>
  <si>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</si>
  <si>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</si>
  <si>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</si>
  <si>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</si>
  <si>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</si>
  <si>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</si>
  <si>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</si>
  <si>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</si>
  <si>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</si>
  <si>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</si>
  <si>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</si>
  <si>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</si>
  <si>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</si>
  <si>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</si>
  <si>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</si>
  <si>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</si>
  <si>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</si>
  <si>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</si>
  <si>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</si>
  <si>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</si>
  <si>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</si>
  <si>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</si>
  <si>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</si>
  <si>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</si>
  <si>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</si>
  <si>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</si>
  <si>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</si>
  <si>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</si>
  <si>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</si>
  <si>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</si>
  <si>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</si>
  <si>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</si>
  <si>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</si>
  <si>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</si>
  <si>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</si>
  <si>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</si>
  <si>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</si>
  <si>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</si>
  <si>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</si>
  <si>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</si>
  <si>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</si>
  <si>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</si>
  <si>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</si>
  <si>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</si>
  <si>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</si>
  <si>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</si>
  <si>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</si>
  <si>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</si>
  <si>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</si>
  <si>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</si>
  <si>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</si>
  <si>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</si>
  <si>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</si>
  <si>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</si>
  <si>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</si>
  <si>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</si>
  <si>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</si>
  <si>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</si>
  <si>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</si>
  <si>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</si>
  <si>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</si>
  <si>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</si>
  <si>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</si>
  <si>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</si>
  <si>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</si>
  <si>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</si>
  <si>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</si>
  <si>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</si>
  <si>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</si>
  <si>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</si>
  <si>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</si>
  <si>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</si>
  <si>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</si>
  <si>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</si>
  <si>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</si>
  <si>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</si>
  <si>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</si>
  <si>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</si>
  <si>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</si>
  <si>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</si>
  <si>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</si>
  <si>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</si>
  <si>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</si>
  <si>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</si>
  <si>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</si>
  <si>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</si>
  <si>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</si>
  <si>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</si>
  <si>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</si>
  <si>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</si>
  <si>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</si>
  <si>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</si>
  <si>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</si>
  <si>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</si>
  <si>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</si>
  <si>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</si>
  <si>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</si>
  <si>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</si>
  <si>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</si>
  <si>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</si>
  <si>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</si>
  <si>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</si>
  <si>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</si>
  <si>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</si>
  <si>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</si>
  <si>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</si>
  <si>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</si>
  <si>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</si>
  <si>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</si>
  <si>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</si>
  <si>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</si>
  <si>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</si>
  <si>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</si>
  <si>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</si>
  <si>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</si>
  <si>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</si>
  <si>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</si>
  <si>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</si>
  <si>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</si>
  <si>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</si>
  <si>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</si>
  <si>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</si>
  <si>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</si>
  <si>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</si>
  <si>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</si>
  <si>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</si>
  <si>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</si>
  <si>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</si>
  <si>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</si>
  <si>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</si>
  <si>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</si>
  <si>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</si>
  <si>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</si>
  <si>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</si>
  <si>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</si>
  <si>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</si>
  <si>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</si>
  <si>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</si>
  <si>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</si>
  <si>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</si>
  <si>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</si>
  <si>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</si>
  <si>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</si>
  <si>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</si>
  <si>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</si>
  <si>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</si>
  <si>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</si>
  <si>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</si>
  <si>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</si>
  <si>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</si>
  <si>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</si>
  <si>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</si>
  <si>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</si>
  <si>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</si>
  <si>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</si>
  <si>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</si>
  <si>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</si>
  <si>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</si>
  <si>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</si>
  <si>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</si>
  <si>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</si>
  <si>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</si>
  <si>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</si>
  <si>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</si>
  <si>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</si>
  <si>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</si>
  <si>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</si>
  <si>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</si>
  <si>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</si>
  <si>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</si>
  <si>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</si>
  <si>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</si>
  <si>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</si>
  <si>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</si>
  <si>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</si>
  <si>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</si>
  <si>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</si>
  <si>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</si>
  <si>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</si>
  <si>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</si>
  <si>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</si>
  <si>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</si>
  <si>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</si>
  <si>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</si>
  <si>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</si>
  <si>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</si>
  <si>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</si>
  <si>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</si>
  <si>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</si>
  <si>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</si>
  <si>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</si>
  <si>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</si>
  <si>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</si>
  <si>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</si>
  <si>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</si>
  <si>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</si>
  <si>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</si>
  <si>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</si>
  <si>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</si>
  <si>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</si>
  <si>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</si>
  <si>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</si>
  <si>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</si>
  <si>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</si>
  <si>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</si>
  <si>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</si>
  <si>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</si>
  <si>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</si>
  <si>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</si>
  <si>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</si>
  <si>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</si>
  <si>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</si>
  <si>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</si>
  <si>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</si>
  <si>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</si>
  <si>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</si>
  <si>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</si>
  <si>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</si>
  <si>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</si>
  <si>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</si>
  <si>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</si>
  <si>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</si>
  <si>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</si>
  <si>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</si>
  <si>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</si>
  <si>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</si>
  <si>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</si>
  <si>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</si>
  <si>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</si>
  <si>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</si>
  <si>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</si>
  <si>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</si>
  <si>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</si>
  <si>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</si>
  <si>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</si>
  <si>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</si>
  <si>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</si>
  <si>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</si>
  <si>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</si>
  <si>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</si>
  <si>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</si>
  <si>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</si>
  <si>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</si>
  <si>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</si>
  <si>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</si>
  <si>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</si>
  <si>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</si>
  <si>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</si>
  <si>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</si>
  <si>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</si>
  <si>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</si>
  <si>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</si>
  <si>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</si>
  <si>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</si>
  <si>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</si>
  <si>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</si>
  <si>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</si>
  <si>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</si>
  <si>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</si>
  <si>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</si>
  <si>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</si>
  <si>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</si>
  <si>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</si>
  <si>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</si>
  <si>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</si>
  <si>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</si>
  <si>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</si>
  <si>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</si>
  <si>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</si>
  <si>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</si>
  <si>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</si>
  <si>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</si>
  <si>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</si>
  <si>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</si>
  <si>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</si>
  <si>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</si>
  <si>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</si>
  <si>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</si>
  <si>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</si>
  <si>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</si>
  <si>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</si>
  <si>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</si>
  <si>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</si>
  <si>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</si>
  <si>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</si>
  <si>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</si>
  <si>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</si>
  <si>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</si>
  <si>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</si>
  <si>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</si>
  <si>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</si>
  <si>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</si>
  <si>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</si>
  <si>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</si>
  <si>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</si>
  <si>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</si>
  <si>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</si>
  <si>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</si>
  <si>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</si>
  <si>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</si>
  <si>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</si>
  <si>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</si>
  <si>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</si>
  <si>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</si>
  <si>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</si>
  <si>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</si>
  <si>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</si>
  <si>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</si>
  <si>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</si>
  <si>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</si>
  <si>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</si>
  <si>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</si>
  <si>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</si>
  <si>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</si>
  <si>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</si>
  <si>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</si>
  <si>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</si>
  <si>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</si>
  <si>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</si>
  <si>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</si>
  <si>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</si>
  <si>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</si>
  <si>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</si>
  <si>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</si>
  <si>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</si>
  <si>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</si>
  <si>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</si>
  <si>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</si>
  <si>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</si>
  <si>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</si>
  <si>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</si>
  <si>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</si>
  <si>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</si>
  <si>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</si>
  <si>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</si>
  <si>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</si>
  <si>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</si>
  <si>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</si>
  <si>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</si>
  <si>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</si>
  <si>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</si>
  <si>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</si>
  <si>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</si>
  <si>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</si>
  <si>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</si>
  <si>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</si>
  <si>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</si>
  <si>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</si>
  <si>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</si>
  <si>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</si>
  <si>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</si>
  <si>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</si>
  <si>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</si>
  <si>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</si>
  <si>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</si>
  <si>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</si>
  <si>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</si>
  <si>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</si>
  <si>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</si>
  <si>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</si>
  <si>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</si>
  <si>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</si>
  <si>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</si>
  <si>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</si>
  <si>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</si>
  <si>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</si>
  <si>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</si>
  <si>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</si>
  <si>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</si>
  <si>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</si>
  <si>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</si>
  <si>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</si>
  <si>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</si>
  <si>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</si>
  <si>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</si>
  <si>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</si>
  <si>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</si>
  <si>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</si>
  <si>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</si>
  <si>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</si>
  <si>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</si>
  <si>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</si>
  <si>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</si>
  <si>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</si>
  <si>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</si>
  <si>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</si>
  <si>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</si>
  <si>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</si>
  <si>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</si>
  <si>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</si>
  <si>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</si>
  <si>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</si>
  <si>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</si>
  <si>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</si>
  <si>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</si>
  <si>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</si>
  <si>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</si>
  <si>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</si>
  <si>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</si>
  <si>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</si>
  <si>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</si>
  <si>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</si>
  <si>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</si>
  <si>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</si>
  <si>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</si>
  <si>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</si>
  <si>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</si>
  <si>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</si>
  <si>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</si>
  <si>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</si>
  <si>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</si>
  <si>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</si>
  <si>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</si>
  <si>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</si>
  <si>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</si>
  <si>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</si>
  <si>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</si>
  <si>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</si>
  <si>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</si>
  <si>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</si>
  <si>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</si>
  <si>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</si>
  <si>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</si>
  <si>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</si>
  <si>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</si>
  <si>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</si>
  <si>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</si>
  <si>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</si>
  <si>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</si>
  <si>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</si>
  <si>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</si>
  <si>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</si>
  <si>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</si>
  <si>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</si>
  <si>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</si>
  <si>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</si>
  <si>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</si>
  <si>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</si>
  <si>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</si>
  <si>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</si>
  <si>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</si>
  <si>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</si>
  <si>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</si>
  <si>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</si>
  <si>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</si>
  <si>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</si>
  <si>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</si>
  <si>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</si>
  <si>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</si>
  <si>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</si>
  <si>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</si>
  <si>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</si>
  <si>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</si>
  <si>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</si>
  <si>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</si>
  <si>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</si>
  <si>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</si>
  <si>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</si>
  <si>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</si>
  <si>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</si>
  <si>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</si>
  <si>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</si>
  <si>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</si>
  <si>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</si>
  <si>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</si>
  <si>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</si>
  <si>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</si>
  <si>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</si>
  <si>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</si>
  <si>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</si>
  <si>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</si>
  <si>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</si>
  <si>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</si>
  <si>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</si>
  <si>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</si>
  <si>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</si>
  <si>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</si>
  <si>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</si>
  <si>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</si>
  <si>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</si>
  <si>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</si>
  <si>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</si>
  <si>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</si>
  <si>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</si>
  <si>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</si>
  <si>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</si>
  <si>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</si>
  <si>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</si>
  <si>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</si>
  <si>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</si>
  <si>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</si>
  <si>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</si>
  <si>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</si>
  <si>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</si>
  <si>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</si>
  <si>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</si>
  <si>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</si>
  <si>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</si>
  <si>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</si>
  <si>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</si>
  <si>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</si>
  <si>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</si>
  <si>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</si>
  <si>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</si>
  <si>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</si>
  <si>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</si>
  <si>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</si>
  <si>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</si>
  <si>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</si>
  <si>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</si>
  <si>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</si>
  <si>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</si>
  <si>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</si>
  <si>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</si>
  <si>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</si>
  <si>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</si>
  <si>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</si>
  <si>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</si>
  <si>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</si>
  <si>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</si>
  <si>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</si>
  <si>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</si>
  <si>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</si>
  <si>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</si>
  <si>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</si>
  <si>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</si>
  <si>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</si>
  <si>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</si>
  <si>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</si>
  <si>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</si>
  <si>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</si>
  <si>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</si>
  <si>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</si>
  <si>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</si>
  <si>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</si>
  <si>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</si>
  <si>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</si>
  <si>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</si>
  <si>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</si>
  <si>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</si>
  <si>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</si>
  <si>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</si>
  <si>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</si>
  <si>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</si>
  <si>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</si>
  <si>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</si>
  <si>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</si>
  <si>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</si>
  <si>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</si>
  <si>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</si>
  <si>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</si>
  <si>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</si>
  <si>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</si>
  <si>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</si>
  <si>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</si>
  <si>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</si>
  <si>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</si>
  <si>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</si>
  <si>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</si>
  <si>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</si>
  <si>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</si>
  <si>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</si>
  <si>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</si>
  <si>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</si>
  <si>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</si>
  <si>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</si>
  <si>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</si>
  <si>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</si>
  <si>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</si>
  <si>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</si>
  <si>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</si>
  <si>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</si>
  <si>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</si>
  <si>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</si>
  <si>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</si>
  <si>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</si>
  <si>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</si>
  <si>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</si>
  <si>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</si>
  <si>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</si>
  <si>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</si>
  <si>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</si>
  <si>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</si>
  <si>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</si>
  <si>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</si>
  <si>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</si>
  <si>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</si>
  <si>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</si>
  <si>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</si>
  <si>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</si>
  <si>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</si>
  <si>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</si>
  <si>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</si>
  <si>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</si>
  <si>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</si>
  <si>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</si>
  <si>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</si>
  <si>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</si>
  <si>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</si>
  <si>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</si>
  <si>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</si>
  <si>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</si>
  <si>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</si>
  <si>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</si>
  <si>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</si>
  <si>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</si>
  <si>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</si>
  <si>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</si>
  <si>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</si>
  <si>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</si>
  <si>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</si>
  <si>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</si>
  <si>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</si>
  <si>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</si>
  <si>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</si>
  <si>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</si>
  <si>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</si>
  <si>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</si>
  <si>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</si>
  <si>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</si>
  <si>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</si>
  <si>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</si>
  <si>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</si>
  <si>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</si>
  <si>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</si>
  <si>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</si>
  <si>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</si>
  <si>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</si>
  <si>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</si>
  <si>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</si>
  <si>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</si>
  <si>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</si>
  <si>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</si>
  <si>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</si>
  <si>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</si>
  <si>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</si>
  <si>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</si>
  <si>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</si>
  <si>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</si>
  <si>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</si>
  <si>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</si>
  <si>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</si>
  <si>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</si>
  <si>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</si>
  <si>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</si>
  <si>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</si>
  <si>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</si>
  <si>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</si>
  <si>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</si>
  <si>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</si>
  <si>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</si>
  <si>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</si>
  <si>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</si>
  <si>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</si>
  <si>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</si>
  <si>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</si>
  <si>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</si>
  <si>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</si>
  <si>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</si>
  <si>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</si>
  <si>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</si>
  <si>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</si>
  <si>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</si>
  <si>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</si>
  <si>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</si>
  <si>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</si>
  <si>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</si>
  <si>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</si>
  <si>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</si>
  <si>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</si>
  <si>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</si>
  <si>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</si>
  <si>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</si>
  <si>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</si>
  <si>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</si>
  <si>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</si>
  <si>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</si>
  <si>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</si>
  <si>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</si>
  <si>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</si>
  <si>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</si>
  <si>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</si>
  <si>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</si>
  <si>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</si>
  <si>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</si>
  <si>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</si>
  <si>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</si>
  <si>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</si>
  <si>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</si>
  <si>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</si>
  <si>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</si>
  <si>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</si>
  <si>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</si>
  <si>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</si>
  <si>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</si>
  <si>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</si>
  <si>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</si>
  <si>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</si>
  <si>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</si>
  <si>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</si>
  <si>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</si>
  <si>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</si>
  <si>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</si>
  <si>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</si>
  <si>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</si>
  <si>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</si>
  <si>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</si>
  <si>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</si>
  <si>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</si>
  <si>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</si>
  <si>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</si>
  <si>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</si>
  <si>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</si>
  <si>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</si>
  <si>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</si>
  <si>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</si>
  <si>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</si>
  <si>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</si>
  <si>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</si>
  <si>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</si>
  <si>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</si>
  <si>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</si>
  <si>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</si>
  <si>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</si>
  <si>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</si>
  <si>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</si>
  <si>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</si>
  <si>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</si>
  <si>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</si>
  <si>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</si>
  <si>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</si>
  <si>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</si>
  <si>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</si>
  <si>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</si>
  <si>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</si>
  <si>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</si>
  <si>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</si>
  <si>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</si>
  <si>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</si>
  <si>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</si>
  <si>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</si>
  <si>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</si>
  <si>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</si>
  <si>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</si>
  <si>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</si>
  <si>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</si>
  <si>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</si>
  <si>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</si>
  <si>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</si>
  <si>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</si>
  <si>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</si>
  <si>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</si>
  <si>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</si>
  <si>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</si>
  <si>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</si>
  <si>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</si>
  <si>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</si>
  <si>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</si>
  <si>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</si>
  <si>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</si>
  <si>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</si>
  <si>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</si>
  <si>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</si>
  <si>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</si>
  <si>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</si>
  <si>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</si>
  <si>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</si>
  <si>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</si>
  <si>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</si>
  <si>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</si>
  <si>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</si>
  <si>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</si>
  <si>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</si>
  <si>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</si>
  <si>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</si>
  <si>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</si>
  <si>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</si>
  <si>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</si>
  <si>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</si>
  <si>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</si>
  <si>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</si>
  <si>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</si>
  <si>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</si>
  <si>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</si>
  <si>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</si>
  <si>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</si>
  <si>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</si>
  <si>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</si>
  <si>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</si>
  <si>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</si>
  <si>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</si>
  <si>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</si>
  <si>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</si>
  <si>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</si>
  <si>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</si>
  <si>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</si>
  <si>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</si>
  <si>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</si>
  <si>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</si>
  <si>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</si>
  <si>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</si>
  <si>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</si>
  <si>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</si>
  <si>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</si>
  <si>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</si>
  <si>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</si>
  <si>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</si>
  <si>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</si>
  <si>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</si>
  <si>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</si>
  <si>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</si>
  <si>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</si>
  <si>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</si>
  <si>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</si>
  <si>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</si>
  <si>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</si>
  <si>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</si>
  <si>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</si>
  <si>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</si>
  <si>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</si>
  <si>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</si>
  <si>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</si>
  <si>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</si>
  <si>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</si>
  <si>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</si>
  <si>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</si>
  <si>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</si>
  <si>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</si>
  <si>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</si>
  <si>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</si>
  <si>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</si>
  <si>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</si>
  <si>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</si>
  <si>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</si>
  <si>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</si>
  <si>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</si>
  <si>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</si>
  <si>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</si>
  <si>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</si>
  <si>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</si>
  <si>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</si>
  <si>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</si>
  <si>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</si>
  <si>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</si>
  <si>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</si>
  <si>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</si>
  <si>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</si>
  <si>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</si>
  <si>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</si>
  <si>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</si>
  <si>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</si>
  <si>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</si>
  <si>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</si>
  <si>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</si>
  <si>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</si>
  <si>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</si>
  <si>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</si>
  <si>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</si>
  <si>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</si>
  <si>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</si>
  <si>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</si>
  <si>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</si>
  <si>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</si>
  <si>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</si>
  <si>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</si>
  <si>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</si>
  <si>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</si>
  <si>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</si>
  <si>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</si>
  <si>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</si>
  <si>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</si>
  <si>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</si>
  <si>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</si>
  <si>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</si>
  <si>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</si>
  <si>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</si>
  <si>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</si>
  <si>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</si>
  <si>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</si>
  <si>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</si>
  <si>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</si>
  <si>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</si>
  <si>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</si>
  <si>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</si>
  <si>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</si>
  <si>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</si>
  <si>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</si>
  <si>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</si>
  <si>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</si>
  <si>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</si>
  <si>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</si>
  <si>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</si>
  <si>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</si>
  <si>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</si>
  <si>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</si>
  <si>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</si>
  <si>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</si>
  <si>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</si>
  <si>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</si>
  <si>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</si>
  <si>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</si>
  <si>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</si>
  <si>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</si>
  <si>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</si>
  <si>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</si>
  <si>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</si>
  <si>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</si>
  <si>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</si>
  <si>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</si>
  <si>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</si>
  <si>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</si>
  <si>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</si>
  <si>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</si>
  <si>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</si>
  <si>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</si>
  <si>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</si>
  <si>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</si>
  <si>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</si>
  <si>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</si>
  <si>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</si>
  <si>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</si>
  <si>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</si>
  <si>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</si>
  <si>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</si>
  <si>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</si>
  <si>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</si>
  <si>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</si>
  <si>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</si>
  <si>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</si>
  <si>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</si>
  <si>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</si>
  <si>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</si>
  <si>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</si>
  <si>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</si>
  <si>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</si>
  <si>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</si>
  <si>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</si>
  <si>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</si>
  <si>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</si>
  <si>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</si>
  <si>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</si>
  <si>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</si>
  <si>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</si>
  <si>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</si>
  <si>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</si>
  <si>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</si>
  <si>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</si>
  <si>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</si>
  <si>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</si>
  <si>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</si>
  <si>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</si>
  <si>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</si>
  <si>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</si>
  <si>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</si>
  <si>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</si>
  <si>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</si>
  <si>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</si>
  <si>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</si>
  <si>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</si>
  <si>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</si>
  <si>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</si>
  <si>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</si>
  <si>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</si>
  <si>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</si>
  <si>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</si>
  <si>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</si>
  <si>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</si>
  <si>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</si>
  <si>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</si>
  <si>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</si>
  <si>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</si>
  <si>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</si>
  <si>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</si>
  <si>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</si>
  <si>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</si>
  <si>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</si>
  <si>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</si>
  <si>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</si>
  <si>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</si>
  <si>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</si>
  <si>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</si>
  <si>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</si>
  <si>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</si>
  <si>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</si>
  <si>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</si>
  <si>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</si>
  <si>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</si>
  <si>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</si>
  <si>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</si>
  <si>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</si>
  <si>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</si>
  <si>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</si>
  <si>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</si>
  <si>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</si>
  <si>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</si>
  <si>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</si>
  <si>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</si>
  <si>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</si>
  <si>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</si>
  <si>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</si>
  <si>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</si>
  <si>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</si>
  <si>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</si>
  <si>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</si>
  <si>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</si>
  <si>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</si>
  <si>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</si>
  <si>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</si>
  <si>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</si>
  <si>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</si>
  <si>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</si>
  <si>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</si>
  <si>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</si>
  <si>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</si>
  <si>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</si>
  <si>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</si>
  <si>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</si>
  <si>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</si>
  <si>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</si>
  <si>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</si>
  <si>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</si>
  <si>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</si>
  <si>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</si>
  <si>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</si>
  <si>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</si>
  <si>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</si>
  <si>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</si>
  <si>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</si>
  <si>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</si>
  <si>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</si>
  <si>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</si>
  <si>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</si>
  <si>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</si>
  <si>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</si>
  <si>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</si>
  <si>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</si>
  <si>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</si>
  <si>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</si>
  <si>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</si>
  <si>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</si>
  <si>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</si>
  <si>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</si>
  <si>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</si>
  <si>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</si>
  <si>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</si>
  <si>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</si>
  <si>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</si>
  <si>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</si>
  <si>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</si>
  <si>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</si>
  <si>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</si>
  <si>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</si>
  <si>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</si>
  <si>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</si>
  <si>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</si>
  <si>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</si>
  <si>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</si>
  <si>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</si>
  <si>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</si>
  <si>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</si>
  <si>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</si>
  <si>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</si>
  <si>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</si>
  <si>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</si>
  <si>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</si>
  <si>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</si>
  <si>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</si>
  <si>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</si>
  <si>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</si>
  <si>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</si>
  <si>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</si>
  <si>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</si>
  <si>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</si>
  <si>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</si>
  <si>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</si>
  <si>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</si>
  <si>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</si>
  <si>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</si>
  <si>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</si>
  <si>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</si>
  <si>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</si>
  <si>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</si>
  <si>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</si>
  <si>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</si>
  <si>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</si>
  <si>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</si>
  <si>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</si>
  <si>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</si>
  <si>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</si>
  <si>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</si>
  <si>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</si>
  <si>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</si>
  <si>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</si>
  <si>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</si>
  <si>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</si>
  <si>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</si>
  <si>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</si>
  <si>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</si>
  <si>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</si>
  <si>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</si>
  <si>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</si>
  <si>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</si>
  <si>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</si>
  <si>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</si>
  <si>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</si>
  <si>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</si>
  <si>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</si>
  <si>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</si>
  <si>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</si>
  <si>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</si>
  <si>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</si>
  <si>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</si>
  <si>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</si>
  <si>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</si>
  <si>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</si>
  <si>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</si>
  <si>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</si>
  <si>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</si>
  <si>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</si>
  <si>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</si>
  <si>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</si>
  <si>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</si>
  <si>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</si>
  <si>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</si>
  <si>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</si>
  <si>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</si>
  <si>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</si>
  <si>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</si>
  <si>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</si>
  <si>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</si>
  <si>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</si>
  <si>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</si>
  <si>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</si>
  <si>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</si>
  <si>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</si>
  <si>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</si>
  <si>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</si>
  <si>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</si>
  <si>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</si>
  <si>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</si>
  <si>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</si>
  <si>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</si>
  <si>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</si>
  <si>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</si>
  <si>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</si>
  <si>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</si>
  <si>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</si>
  <si>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</si>
  <si>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</si>
  <si>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</si>
  <si>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</si>
  <si>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</si>
  <si>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</si>
  <si>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</si>
  <si>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</si>
  <si>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</si>
  <si>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</si>
  <si>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</si>
  <si>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</si>
  <si>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</si>
  <si>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</si>
  <si>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</si>
  <si>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</si>
  <si>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</si>
  <si>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</si>
  <si>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</si>
  <si>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</si>
  <si>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</si>
  <si>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</si>
  <si>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</si>
  <si>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</si>
  <si>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</si>
  <si>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</si>
  <si>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</si>
  <si>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</si>
  <si>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</si>
  <si>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</si>
  <si>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</si>
  <si>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</si>
  <si>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</si>
  <si>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</si>
  <si>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</si>
  <si>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</si>
  <si>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</si>
  <si>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</si>
  <si>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</si>
  <si>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</si>
  <si>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</si>
  <si>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</si>
  <si>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</si>
  <si>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</si>
  <si>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</si>
  <si>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</si>
  <si>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</si>
  <si>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</si>
  <si>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</si>
  <si>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</si>
  <si>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</si>
  <si>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</si>
  <si>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</si>
  <si>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</si>
  <si>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</si>
  <si>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</si>
  <si>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</si>
  <si>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</si>
  <si>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</si>
  <si>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</si>
  <si>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</si>
  <si>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</si>
  <si>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</si>
  <si>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</si>
  <si>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</si>
  <si>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</si>
  <si>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</si>
  <si>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</si>
  <si>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</si>
  <si>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</si>
  <si>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</si>
  <si>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</si>
  <si>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</si>
  <si>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</si>
  <si>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</si>
  <si>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</si>
  <si>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</si>
  <si>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</si>
  <si>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</si>
  <si>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</si>
  <si>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</si>
  <si>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</si>
  <si>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</si>
  <si>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</si>
  <si>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</si>
  <si>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</si>
  <si>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</si>
  <si>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</si>
  <si>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</si>
  <si>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</si>
  <si>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</si>
  <si>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</si>
  <si>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</si>
  <si>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</si>
  <si>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</si>
  <si>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</si>
  <si>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</si>
  <si>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</si>
  <si>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</si>
  <si>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</si>
  <si>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</si>
  <si>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</si>
  <si>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</si>
  <si>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</si>
  <si>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</si>
  <si>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</si>
  <si>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</si>
  <si>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</si>
  <si>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</si>
  <si>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</si>
  <si>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</si>
  <si>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</si>
  <si>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</si>
  <si>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</si>
  <si>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</si>
  <si>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</si>
  <si>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</si>
  <si>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</si>
  <si>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</si>
  <si>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</si>
  <si>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</si>
  <si>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</si>
  <si>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</si>
  <si>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</si>
  <si>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</si>
  <si>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</si>
  <si>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</si>
  <si>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</si>
  <si>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</si>
  <si>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</si>
  <si>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</si>
  <si>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</si>
  <si>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</si>
  <si>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</si>
  <si>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</si>
  <si>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</si>
  <si>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</si>
  <si>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</si>
  <si>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</si>
  <si>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</si>
  <si>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</si>
  <si>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</si>
  <si>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</si>
  <si>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</si>
  <si>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</si>
  <si>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</si>
  <si>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</si>
  <si>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</si>
  <si>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</si>
  <si>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</si>
  <si>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</si>
  <si>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</si>
  <si>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</si>
  <si>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</si>
  <si>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</si>
  <si>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</si>
  <si>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</si>
  <si>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</si>
  <si>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</si>
  <si>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</si>
  <si>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</si>
  <si>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</si>
  <si>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</si>
  <si>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</si>
  <si>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</si>
  <si>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</si>
  <si>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</si>
  <si>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</si>
  <si>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</si>
  <si>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</si>
  <si>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</si>
  <si>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</si>
  <si>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</si>
  <si>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</si>
  <si>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</si>
  <si>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</si>
  <si>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</si>
  <si>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</si>
  <si>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</si>
  <si>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</si>
  <si>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</si>
  <si>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</si>
  <si>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</si>
  <si>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</si>
  <si>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</si>
  <si>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</si>
  <si>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</si>
  <si>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</si>
  <si>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</si>
  <si>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</si>
  <si>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</si>
  <si>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</si>
  <si>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</si>
  <si>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</si>
  <si>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</si>
  <si>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</si>
  <si>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</si>
  <si>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</si>
  <si>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</si>
  <si>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</si>
  <si>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</si>
  <si>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</si>
  <si>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</si>
  <si>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</si>
  <si>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</si>
  <si>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</si>
  <si>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</si>
  <si>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</si>
  <si>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</si>
  <si>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</si>
  <si>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</si>
  <si>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</si>
  <si>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</si>
  <si>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</si>
  <si>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</si>
  <si>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</si>
  <si>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</si>
  <si>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</si>
  <si>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</si>
  <si>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</si>
  <si>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</si>
  <si>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</si>
  <si>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</si>
  <si>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</si>
  <si>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</si>
  <si>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</si>
  <si>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</si>
  <si>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</si>
  <si>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</si>
  <si>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</si>
  <si>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</si>
  <si>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</si>
  <si>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</si>
  <si>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</si>
  <si>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</si>
  <si>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</si>
  <si>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</si>
  <si>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</si>
  <si>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</si>
  <si>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</si>
  <si>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</si>
  <si>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</si>
  <si>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</si>
  <si>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</si>
  <si>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</si>
  <si>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</si>
  <si>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</si>
  <si>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</si>
  <si>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</si>
  <si>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</si>
  <si>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</si>
  <si>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</si>
  <si>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</si>
  <si>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</si>
  <si>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</si>
  <si>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</si>
  <si>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</si>
  <si>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</si>
  <si>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</si>
  <si>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</si>
  <si>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</si>
  <si>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</si>
  <si>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</si>
  <si>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</si>
  <si>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</si>
  <si>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</si>
  <si>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</si>
  <si>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</si>
  <si>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</si>
  <si>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</si>
  <si>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</si>
  <si>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</si>
  <si>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</si>
  <si>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</si>
  <si>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</si>
  <si>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</si>
  <si>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</si>
  <si>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</si>
  <si>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</si>
  <si>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</si>
  <si>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</si>
  <si>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</si>
  <si>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</si>
  <si>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</si>
  <si>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</si>
  <si>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</si>
  <si>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</si>
  <si>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</si>
  <si>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</si>
  <si>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</si>
  <si>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</si>
  <si>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</si>
  <si>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</si>
  <si>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</si>
  <si>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</si>
  <si>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</si>
  <si>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</si>
  <si>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</si>
  <si>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</si>
  <si>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</si>
  <si>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</si>
  <si>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</si>
  <si>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</si>
  <si>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</si>
  <si>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</si>
  <si>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</si>
  <si>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</si>
  <si>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</si>
  <si>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</si>
  <si>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</si>
  <si>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</si>
  <si>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</si>
  <si>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</si>
  <si>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</si>
  <si>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</si>
  <si>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</si>
  <si>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</si>
  <si>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</si>
  <si>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</si>
  <si>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</si>
  <si>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</si>
  <si>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</si>
  <si>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</si>
  <si>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</si>
  <si>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</si>
  <si>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</si>
  <si>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</si>
  <si>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</si>
  <si>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</si>
  <si>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</si>
  <si>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</si>
  <si>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</si>
  <si>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</si>
  <si>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</si>
  <si>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</si>
  <si>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</si>
  <si>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</si>
  <si>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</si>
  <si>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</si>
  <si>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</si>
  <si>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</si>
  <si>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</si>
  <si>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</si>
  <si>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</si>
  <si>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</si>
  <si>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</si>
  <si>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</si>
  <si>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</si>
  <si>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</si>
  <si>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</si>
  <si>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</si>
  <si>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</si>
  <si>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</si>
  <si>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</si>
  <si>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</si>
  <si>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</si>
  <si>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</si>
  <si>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</si>
  <si>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</si>
  <si>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</si>
  <si>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</si>
  <si>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</si>
  <si>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</si>
  <si>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</si>
  <si>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</si>
  <si>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</si>
  <si>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</si>
  <si>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</si>
  <si>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</si>
  <si>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</si>
  <si>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</si>
  <si>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</si>
  <si>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</si>
  <si>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</si>
  <si>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</si>
  <si>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</si>
  <si>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</si>
  <si>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</si>
  <si>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</si>
  <si>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</si>
  <si>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</si>
  <si>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</si>
  <si>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</si>
  <si>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</si>
  <si>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</si>
  <si>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</si>
  <si>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</si>
  <si>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</si>
  <si>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</si>
  <si>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</si>
  <si>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</si>
  <si>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</si>
  <si>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</si>
  <si>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</si>
  <si>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</si>
  <si>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</si>
  <si>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</si>
  <si>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</si>
  <si>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</si>
  <si>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</si>
  <si>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</si>
  <si>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</si>
  <si>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</si>
  <si>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</si>
  <si>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</si>
  <si>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</si>
  <si>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</si>
  <si>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</si>
  <si>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</si>
  <si>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</si>
  <si>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</si>
  <si>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</si>
  <si>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</si>
  <si>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</si>
  <si>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</si>
  <si>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</si>
  <si>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</si>
  <si>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</si>
  <si>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</si>
  <si>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</si>
  <si>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</si>
  <si>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</si>
  <si>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</si>
  <si>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</si>
  <si>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</si>
  <si>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</si>
  <si>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</si>
  <si>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</si>
  <si>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</si>
  <si>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</si>
  <si>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</si>
  <si>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</si>
  <si>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</si>
  <si>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</si>
  <si>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</si>
  <si>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</si>
  <si>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</si>
  <si>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</si>
  <si>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</si>
  <si>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</si>
  <si>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</si>
  <si>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</si>
  <si>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</si>
  <si>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</si>
  <si>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</si>
  <si>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</si>
  <si>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</si>
  <si>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</si>
  <si>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</si>
  <si>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</si>
  <si>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</si>
  <si>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</si>
  <si>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</si>
  <si>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</si>
  <si>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</si>
  <si>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</si>
  <si>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</si>
  <si>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</si>
  <si>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</si>
  <si>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</si>
  <si>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</si>
  <si>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</si>
  <si>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</si>
  <si>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</si>
  <si>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</si>
  <si>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</si>
  <si>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</si>
  <si>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</si>
  <si>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</si>
  <si>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</si>
  <si>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</si>
  <si>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</si>
  <si>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</si>
  <si>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</si>
  <si>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</si>
  <si>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</si>
  <si>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</si>
  <si>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</si>
  <si>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</si>
  <si>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</si>
  <si>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</si>
  <si>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</si>
  <si>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</si>
  <si>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</si>
  <si>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</si>
  <si>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</si>
  <si>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</si>
  <si>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</si>
  <si>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</si>
  <si>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</si>
  <si>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</si>
  <si>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</si>
  <si>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</si>
  <si>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</si>
  <si>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</si>
  <si>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</si>
  <si>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</si>
  <si>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</si>
  <si>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</si>
  <si>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</si>
  <si>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</si>
  <si>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</si>
  <si>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</si>
  <si>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</si>
  <si>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</si>
  <si>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</si>
  <si>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</si>
  <si>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</si>
  <si>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</si>
  <si>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</si>
  <si>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</si>
  <si>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</si>
  <si>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</si>
  <si>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</si>
  <si>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</si>
  <si>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</si>
  <si>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</si>
  <si>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</si>
  <si>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</si>
  <si>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</si>
  <si>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</si>
  <si>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</si>
  <si>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</si>
  <si>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</si>
  <si>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</si>
  <si>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</si>
  <si>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</si>
  <si>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</si>
  <si>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</si>
  <si>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</si>
  <si>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</si>
  <si>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</si>
  <si>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</si>
  <si>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</si>
  <si>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</si>
  <si>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</si>
  <si>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</si>
  <si>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</si>
  <si>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</si>
  <si>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</si>
  <si>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</si>
  <si>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</si>
  <si>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</si>
  <si>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</si>
  <si>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</si>
  <si>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</si>
  <si>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</si>
  <si>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</si>
  <si>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</si>
  <si>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</si>
  <si>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</si>
  <si>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</si>
  <si>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</si>
  <si>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</si>
  <si>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</si>
  <si>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</si>
  <si>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</si>
  <si>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</si>
  <si>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</si>
  <si>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</si>
  <si>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</si>
  <si>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</si>
  <si>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</si>
  <si>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</si>
  <si>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</si>
  <si>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</si>
  <si>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</si>
  <si>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</si>
  <si>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</si>
  <si>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</si>
  <si>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</si>
  <si>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</si>
  <si>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</si>
  <si>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</si>
  <si>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</si>
  <si>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</si>
  <si>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</si>
  <si>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</si>
  <si>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</si>
  <si>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</si>
  <si>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</si>
  <si>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</si>
  <si>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</si>
  <si>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</si>
  <si>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</si>
  <si>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</si>
  <si>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</si>
  <si>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</si>
  <si>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</si>
  <si>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</si>
  <si>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</si>
  <si>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</si>
  <si>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</si>
  <si>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</si>
  <si>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</si>
  <si>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</si>
  <si>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</si>
  <si>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</si>
  <si>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</si>
  <si>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</si>
  <si>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</si>
  <si>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</si>
  <si>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</si>
  <si>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</si>
  <si>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</si>
  <si>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</si>
  <si>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</si>
  <si>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</si>
  <si>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</si>
  <si>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</si>
  <si>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</si>
  <si>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</si>
  <si>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</si>
  <si>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</si>
  <si>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</si>
  <si>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</si>
  <si>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</si>
  <si>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</si>
  <si>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</si>
  <si>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</si>
  <si>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</si>
  <si>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</si>
  <si>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</si>
  <si>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</si>
  <si>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</si>
  <si>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</si>
  <si>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</si>
  <si>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</si>
  <si>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</si>
  <si>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</si>
  <si>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</si>
  <si>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</si>
  <si>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</si>
  <si>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</si>
  <si>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</si>
  <si>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</si>
  <si>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</si>
  <si>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</si>
  <si>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</si>
  <si>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</si>
  <si>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</si>
  <si>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</si>
  <si>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</si>
  <si>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</si>
  <si>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</si>
  <si>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</si>
  <si>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</si>
  <si>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</si>
  <si>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</si>
  <si>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</si>
  <si>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</si>
  <si>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</si>
  <si>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</si>
  <si>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</si>
  <si>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</si>
  <si>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</si>
  <si>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</si>
  <si>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</si>
  <si>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</si>
  <si>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</si>
  <si>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</si>
  <si>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</si>
  <si>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</si>
  <si>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</si>
  <si>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</si>
  <si>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</si>
  <si>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</si>
  <si>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</si>
  <si>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</si>
  <si>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</si>
  <si>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</si>
  <si>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</si>
  <si>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</si>
  <si>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</si>
  <si>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</si>
  <si>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</si>
  <si>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</si>
  <si>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</si>
  <si>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</si>
  <si>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</si>
  <si>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</si>
  <si>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</si>
  <si>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</si>
  <si>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</si>
  <si>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</si>
  <si>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</si>
  <si>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</si>
  <si>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</si>
  <si>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</si>
  <si>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</si>
  <si>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</si>
  <si>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</si>
  <si>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</si>
  <si>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</si>
  <si>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</si>
  <si>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</si>
  <si>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</si>
  <si>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</si>
  <si>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</si>
  <si>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</si>
  <si>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</si>
  <si>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</si>
  <si>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</si>
  <si>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</si>
  <si>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</si>
  <si>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</si>
  <si>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</si>
  <si>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</si>
  <si>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</si>
  <si>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</si>
  <si>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</si>
  <si>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</si>
  <si>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</si>
  <si>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</si>
  <si>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</si>
  <si>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</si>
  <si>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</si>
  <si>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</si>
  <si>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</si>
  <si>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</si>
  <si>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</si>
  <si>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</si>
  <si>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</si>
  <si>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</si>
  <si>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</si>
  <si>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</si>
  <si>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</si>
  <si>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</si>
  <si>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</si>
  <si>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</si>
  <si>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</si>
  <si>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</si>
  <si>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</si>
  <si>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</si>
  <si>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</si>
  <si>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</si>
  <si>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</si>
  <si>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</si>
  <si>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</si>
  <si>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</si>
  <si>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</si>
  <si>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</si>
  <si>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</si>
  <si>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</si>
  <si>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</si>
  <si>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</si>
  <si>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</si>
  <si>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</si>
  <si>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</si>
  <si>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</si>
  <si>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</si>
  <si>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</si>
  <si>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</si>
  <si>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</si>
  <si>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</si>
  <si>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</si>
  <si>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</si>
  <si>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</si>
  <si>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</si>
  <si>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</si>
  <si>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</si>
  <si>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</si>
  <si>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</si>
  <si>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</si>
  <si>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</si>
  <si>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</si>
  <si>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</si>
  <si>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</si>
  <si>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</si>
  <si>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</si>
  <si>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</si>
  <si>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</si>
  <si>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</si>
  <si>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</si>
  <si>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</si>
  <si>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</si>
  <si>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</si>
  <si>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</si>
  <si>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</si>
  <si>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</si>
  <si>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</si>
  <si>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</si>
  <si>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</si>
  <si>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</si>
  <si>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</si>
  <si>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</si>
  <si>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</si>
  <si>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</si>
  <si>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</si>
  <si>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</si>
  <si>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</si>
  <si>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</si>
  <si>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</si>
  <si>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</si>
  <si>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</si>
  <si>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</si>
  <si>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</si>
  <si>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</si>
  <si>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</si>
  <si>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</si>
  <si>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</si>
  <si>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</si>
  <si>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</si>
  <si>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</si>
  <si>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</si>
  <si>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</si>
  <si>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</si>
  <si>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</si>
  <si>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</si>
  <si>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</si>
  <si>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</si>
  <si>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</si>
  <si>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</si>
  <si>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</si>
  <si>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</si>
  <si>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</si>
  <si>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</si>
  <si>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</si>
  <si>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</si>
  <si>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</si>
  <si>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</si>
  <si>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</si>
  <si>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</si>
  <si>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</si>
  <si>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</si>
  <si>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</si>
  <si>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</si>
  <si>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</si>
  <si>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</si>
  <si>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</si>
  <si>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</si>
  <si>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</si>
  <si>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</si>
  <si>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</si>
  <si>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</si>
  <si>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</si>
  <si>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</si>
  <si>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</si>
  <si>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</si>
  <si>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</si>
  <si>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</si>
  <si>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</si>
  <si>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</si>
  <si>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</si>
  <si>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</si>
  <si>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</si>
  <si>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</si>
  <si>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</si>
  <si>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</si>
  <si>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</si>
  <si>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</si>
  <si>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</si>
  <si>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</si>
  <si>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</si>
  <si>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</si>
  <si>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</si>
  <si>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</si>
  <si>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</si>
  <si>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</si>
  <si>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</si>
  <si>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</si>
  <si>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</si>
  <si>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</si>
  <si>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</si>
  <si>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</si>
  <si>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</si>
  <si>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</si>
  <si>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</si>
  <si>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</si>
  <si>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</si>
  <si>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</si>
  <si>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</si>
  <si>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</si>
  <si>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</si>
  <si>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</si>
  <si>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</si>
  <si>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</si>
  <si>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</si>
  <si>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</si>
  <si>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</si>
  <si>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</si>
  <si>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</si>
  <si>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</si>
  <si>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</si>
  <si>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</si>
  <si>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</si>
  <si>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</si>
  <si>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</si>
  <si>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</si>
  <si>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</si>
  <si>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</si>
  <si>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</si>
  <si>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</si>
  <si>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</si>
  <si>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</si>
  <si>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</si>
  <si>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</si>
  <si>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</si>
  <si>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</si>
  <si>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</si>
  <si>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</si>
  <si>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</si>
  <si>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</si>
  <si>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</si>
  <si>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</si>
  <si>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</si>
  <si>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</si>
  <si>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</si>
  <si>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</si>
  <si>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</si>
  <si>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</si>
  <si>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</si>
  <si>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</si>
  <si>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</si>
  <si>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</si>
  <si>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</si>
  <si>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</si>
  <si>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</si>
  <si>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</si>
  <si>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</si>
  <si>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</si>
  <si>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</si>
  <si>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</si>
  <si>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</si>
  <si>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</si>
  <si>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</si>
  <si>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</si>
  <si>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</si>
  <si>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</si>
  <si>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</si>
  <si>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</si>
  <si>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</si>
  <si>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</si>
  <si>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</si>
  <si>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</si>
  <si>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</si>
  <si>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</si>
  <si>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</si>
  <si>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</si>
  <si>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</si>
  <si>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</si>
  <si>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</si>
  <si>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</si>
  <si>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</si>
  <si>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</si>
  <si>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</si>
  <si>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</si>
  <si>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</si>
  <si>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</si>
  <si>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</si>
  <si>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</si>
  <si>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</si>
  <si>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</si>
  <si>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</si>
  <si>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</si>
  <si>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</si>
  <si>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</si>
  <si>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</si>
  <si>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</si>
  <si>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</si>
  <si>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</si>
  <si>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</si>
  <si>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</si>
  <si>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</si>
  <si>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</si>
  <si>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</si>
  <si>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</si>
  <si>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</si>
  <si>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</si>
  <si>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</si>
  <si>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</si>
  <si>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</si>
  <si>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</si>
  <si>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</si>
  <si>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</si>
  <si>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</si>
  <si>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</si>
  <si>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</si>
  <si>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</si>
  <si>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</si>
  <si>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</si>
  <si>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</si>
  <si>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</si>
  <si>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</si>
  <si>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</si>
  <si>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</si>
  <si>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</si>
  <si>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</si>
  <si>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</si>
  <si>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</si>
  <si>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</si>
  <si>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</si>
  <si>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</si>
  <si>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</si>
  <si>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</si>
  <si>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</si>
  <si>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</si>
  <si>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</si>
  <si>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</si>
  <si>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</si>
  <si>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</si>
  <si>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</si>
  <si>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</si>
  <si>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</si>
  <si>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</si>
  <si>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</si>
  <si>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</si>
  <si>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</si>
  <si>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</si>
  <si>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</si>
  <si>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</si>
  <si>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</si>
  <si>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</si>
  <si>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</si>
  <si>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</si>
  <si>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</si>
  <si>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</si>
  <si>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</si>
  <si>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</si>
  <si>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</si>
  <si>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</si>
  <si>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</si>
  <si>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</si>
  <si>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</si>
  <si>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</si>
  <si>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</si>
  <si>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</si>
  <si>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</si>
  <si>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</si>
  <si>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</si>
  <si>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</si>
  <si>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</si>
  <si>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</si>
  <si>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</si>
  <si>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</si>
  <si>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</si>
  <si>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</si>
  <si>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</si>
  <si>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</si>
  <si>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</si>
  <si>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</si>
  <si>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</si>
  <si>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</si>
  <si>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</si>
  <si>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</si>
  <si>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</si>
  <si>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</si>
  <si>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</si>
  <si>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</si>
  <si>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</si>
  <si>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</si>
  <si>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</si>
  <si>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</si>
  <si>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</si>
  <si>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</si>
  <si>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</si>
  <si>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</si>
  <si>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</si>
  <si>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</si>
  <si>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</si>
  <si>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</si>
  <si>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</si>
  <si>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</si>
  <si>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</si>
  <si>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</si>
  <si>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</si>
  <si>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</si>
  <si>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</si>
  <si>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</si>
  <si>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</si>
  <si>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</si>
  <si>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</si>
  <si>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</si>
  <si>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</si>
  <si>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</si>
  <si>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</si>
  <si>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</si>
  <si>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</si>
  <si>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</si>
  <si>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</si>
  <si>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</si>
  <si>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</si>
  <si>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</si>
  <si>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</si>
  <si>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</si>
  <si>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</si>
  <si>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</si>
  <si>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</si>
  <si>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</si>
  <si>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</si>
  <si>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</si>
  <si>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</si>
  <si>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</si>
  <si>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</si>
  <si>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</si>
  <si>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</si>
  <si>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</si>
  <si>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</si>
  <si>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</si>
  <si>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</si>
  <si>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</si>
  <si>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</si>
  <si>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</si>
  <si>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</si>
  <si>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</si>
  <si>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</si>
  <si>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</si>
  <si>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</si>
  <si>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</si>
  <si>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</si>
  <si>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</si>
  <si>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</si>
  <si>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</si>
  <si>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</si>
  <si>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</si>
  <si>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</si>
  <si>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</si>
  <si>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</si>
  <si>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</si>
  <si>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</si>
  <si>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</si>
  <si>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</si>
  <si>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</si>
  <si>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</si>
  <si>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</si>
  <si>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</si>
  <si>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</si>
  <si>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</si>
  <si>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</si>
  <si>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</si>
  <si>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</si>
  <si>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</si>
  <si>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</si>
  <si>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</si>
  <si>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</si>
  <si>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</si>
  <si>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</si>
  <si>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</si>
  <si>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</si>
  <si>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</si>
  <si>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</si>
  <si>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</si>
  <si>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</si>
  <si>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</si>
  <si>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</si>
  <si>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</si>
  <si>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</si>
  <si>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</si>
  <si>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</si>
  <si>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</si>
  <si>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</si>
  <si>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</si>
  <si>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</si>
  <si>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</si>
  <si>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</si>
  <si>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</si>
  <si>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</si>
  <si>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</si>
  <si>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</si>
  <si>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</si>
  <si>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</si>
  <si>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</si>
  <si>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</si>
  <si>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</si>
  <si>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</si>
  <si>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</si>
  <si>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</si>
  <si>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</si>
  <si>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</si>
  <si>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</si>
  <si>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</si>
  <si>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</si>
  <si>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</si>
  <si>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</si>
  <si>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</si>
  <si>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</si>
  <si>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</si>
  <si>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</si>
  <si>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</si>
  <si>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</si>
  <si>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</si>
  <si>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</si>
  <si>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</si>
  <si>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</si>
  <si>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</si>
  <si>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</si>
  <si>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</si>
  <si>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</si>
  <si>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</si>
  <si>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</si>
  <si>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</si>
  <si>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</si>
  <si>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</si>
  <si>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</si>
  <si>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</si>
  <si>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</si>
  <si>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</si>
  <si>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</si>
  <si>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</si>
  <si>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</si>
  <si>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</si>
  <si>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</si>
  <si>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</si>
  <si>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</si>
  <si>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</si>
  <si>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</si>
  <si>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</si>
  <si>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</si>
  <si>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</si>
  <si>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</si>
  <si>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</si>
  <si>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</si>
  <si>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</si>
  <si>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</si>
  <si>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</si>
  <si>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</si>
  <si>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</si>
  <si>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</si>
  <si>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</si>
  <si>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</si>
  <si>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</si>
  <si>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</si>
  <si>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</si>
  <si>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</si>
  <si>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</si>
  <si>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</si>
  <si>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</si>
  <si>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</si>
  <si>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</si>
  <si>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</si>
  <si>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</si>
  <si>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</si>
  <si>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</si>
  <si>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</si>
  <si>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</si>
  <si>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</si>
  <si>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</si>
  <si>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</si>
  <si>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</si>
  <si>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</si>
  <si>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</si>
  <si>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</si>
  <si>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</si>
  <si>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</si>
  <si>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</si>
  <si>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</si>
  <si>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</si>
  <si>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</si>
  <si>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</si>
  <si>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</si>
  <si>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</si>
  <si>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</si>
  <si>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</si>
  <si>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</si>
  <si>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</si>
  <si>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</si>
  <si>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</si>
  <si>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</si>
  <si>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</si>
  <si>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</si>
  <si>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</si>
  <si>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</si>
  <si>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</si>
  <si>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</si>
  <si>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</si>
  <si>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</si>
  <si>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</si>
  <si>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</si>
  <si>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</si>
  <si>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</si>
  <si>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</si>
  <si>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</si>
  <si>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</si>
  <si>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</si>
  <si>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</si>
  <si>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</si>
  <si>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</si>
  <si>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</si>
  <si>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</si>
  <si>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</si>
  <si>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</si>
  <si>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</si>
  <si>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</si>
  <si>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</si>
  <si>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</si>
  <si>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</si>
  <si>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</si>
  <si>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</si>
  <si>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</si>
  <si>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</si>
  <si>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</si>
  <si>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</si>
  <si>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</si>
  <si>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</si>
  <si>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</si>
  <si>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</si>
  <si>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</si>
  <si>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</si>
  <si>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</si>
  <si>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</si>
  <si>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</si>
  <si>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</si>
  <si>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</si>
  <si>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</si>
  <si>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</si>
  <si>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</si>
  <si>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</si>
  <si>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</si>
  <si>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</si>
  <si>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</si>
  <si>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</si>
  <si>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</si>
  <si>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</si>
  <si>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</si>
  <si>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</si>
  <si>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</si>
  <si>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</si>
  <si>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</si>
  <si>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</si>
  <si>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</si>
  <si>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</si>
  <si>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</si>
  <si>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</si>
  <si>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</si>
  <si>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</si>
  <si>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</si>
  <si>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</si>
  <si>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</si>
  <si>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</si>
  <si>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</si>
  <si>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</si>
  <si>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</si>
  <si>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</si>
  <si>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</si>
  <si>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</si>
  <si>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</si>
  <si>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</si>
  <si>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</si>
  <si>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</si>
  <si>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</si>
  <si>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</si>
  <si>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</si>
  <si>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</si>
  <si>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</si>
  <si>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</si>
  <si>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</si>
  <si>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</si>
  <si>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</si>
  <si>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</si>
  <si>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</si>
  <si>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</si>
  <si>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</si>
  <si>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</si>
  <si>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</si>
  <si>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</si>
  <si>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</si>
  <si>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</si>
  <si>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</si>
  <si>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</si>
  <si>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</si>
  <si>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</si>
  <si>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</si>
  <si>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</si>
  <si>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</si>
  <si>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</si>
  <si>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</si>
  <si>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</si>
  <si>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</si>
  <si>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</si>
  <si>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</si>
  <si>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</si>
  <si>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</si>
  <si>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</si>
  <si>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</si>
  <si>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</si>
  <si>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</si>
  <si>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</si>
  <si>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</si>
  <si>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</si>
  <si>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</si>
  <si>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</si>
  <si>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</si>
  <si>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</si>
  <si>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</si>
  <si>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</si>
  <si>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</si>
  <si>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</si>
  <si>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</si>
  <si>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</si>
  <si>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</si>
  <si>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</si>
  <si>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</si>
  <si>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</si>
  <si>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</si>
  <si>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</si>
  <si>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</si>
  <si>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</si>
  <si>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</si>
  <si>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</si>
  <si>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</si>
  <si>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</si>
  <si>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</si>
  <si>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</si>
  <si>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</si>
  <si>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</si>
  <si>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</si>
  <si>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</si>
  <si>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</si>
  <si>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</si>
  <si>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</si>
  <si>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</si>
  <si>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</si>
  <si>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</si>
  <si>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</si>
  <si>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</si>
  <si>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</si>
  <si>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</si>
  <si>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</si>
  <si>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</si>
  <si>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</si>
  <si>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</si>
  <si>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</si>
  <si>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</si>
  <si>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</si>
  <si>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</si>
  <si>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</si>
  <si>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</si>
  <si>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</si>
  <si>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</si>
  <si>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</si>
  <si>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</si>
  <si>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</si>
  <si>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</si>
  <si>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</si>
  <si>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</si>
  <si>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</si>
  <si>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</si>
  <si>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</si>
  <si>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</si>
  <si>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</si>
  <si>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</si>
  <si>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</si>
  <si>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</si>
  <si>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</si>
  <si>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</si>
  <si>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</si>
  <si>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</si>
  <si>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</si>
  <si>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</si>
  <si>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</si>
  <si>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</si>
  <si>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</si>
  <si>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</si>
  <si>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</si>
  <si>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</si>
  <si>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</si>
  <si>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</si>
  <si>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</si>
  <si>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</si>
  <si>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</si>
  <si>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</si>
  <si>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</si>
  <si>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</si>
  <si>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</si>
  <si>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</si>
  <si>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</si>
  <si>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</si>
  <si>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</si>
  <si>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</si>
  <si>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</si>
  <si>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</si>
  <si>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</si>
  <si>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</si>
  <si>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</si>
  <si>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</si>
  <si>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</si>
  <si>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</si>
  <si>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</si>
  <si>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</si>
  <si>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</si>
  <si>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</si>
  <si>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</si>
  <si>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</si>
  <si>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</si>
  <si>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</si>
  <si>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</si>
  <si>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</si>
  <si>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</si>
  <si>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</si>
  <si>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</si>
  <si>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</si>
  <si>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</si>
  <si>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</si>
  <si>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</si>
  <si>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</si>
  <si>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</si>
  <si>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</si>
  <si>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</si>
  <si>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</si>
  <si>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</si>
  <si>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</si>
  <si>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</si>
  <si>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</si>
  <si>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</si>
  <si>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</si>
  <si>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</si>
  <si>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</si>
  <si>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</si>
  <si>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</si>
  <si>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</si>
  <si>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</si>
  <si>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</si>
  <si>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</si>
  <si>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</si>
  <si>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</si>
  <si>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</si>
  <si>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</si>
  <si>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</si>
  <si>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</si>
  <si>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</si>
  <si>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</si>
  <si>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</si>
  <si>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</si>
  <si>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</si>
  <si>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</si>
  <si>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</si>
  <si>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</si>
  <si>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</si>
  <si>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</si>
  <si>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</si>
  <si>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</si>
  <si>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</si>
  <si>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</si>
  <si>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</si>
  <si>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</si>
  <si>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</si>
  <si>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</si>
  <si>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</si>
  <si>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</si>
  <si>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</si>
  <si>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</si>
  <si>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</si>
  <si>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</si>
  <si>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</si>
  <si>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</si>
  <si>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</si>
  <si>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</si>
  <si>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</si>
  <si>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</si>
  <si>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</si>
  <si>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</si>
  <si>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</si>
  <si>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</si>
  <si>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</si>
  <si>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</si>
  <si>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</si>
  <si>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</si>
  <si>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</si>
  <si>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</si>
  <si>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</si>
  <si>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</si>
  <si>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</si>
  <si>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</si>
  <si>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</si>
  <si>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</si>
  <si>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</si>
  <si>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</si>
  <si>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</si>
  <si>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</si>
  <si>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</si>
  <si>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</si>
  <si>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</si>
  <si>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</si>
  <si>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</si>
  <si>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</si>
  <si>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</si>
  <si>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</si>
  <si>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</si>
  <si>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</si>
  <si>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</si>
  <si>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</si>
  <si>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</si>
  <si>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</si>
  <si>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</si>
  <si>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</si>
  <si>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</si>
  <si>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</si>
  <si>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</si>
  <si>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</si>
  <si>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</si>
  <si>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</si>
  <si>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</si>
  <si>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</si>
  <si>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</si>
  <si>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</si>
  <si>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</si>
  <si>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</si>
  <si>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</si>
  <si>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</si>
  <si>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</si>
  <si>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</si>
  <si>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</si>
  <si>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</si>
  <si>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</si>
  <si>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</si>
  <si>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</si>
  <si>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</si>
  <si>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</si>
  <si>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</si>
  <si>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</si>
  <si>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</si>
  <si>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</si>
  <si>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</si>
  <si>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</si>
  <si>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</si>
  <si>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</si>
  <si>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</si>
  <si>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</si>
  <si>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</si>
  <si>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</si>
  <si>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</si>
  <si>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</si>
  <si>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</si>
  <si>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</si>
  <si>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</si>
  <si>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</si>
  <si>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</si>
  <si>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</si>
  <si>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</si>
  <si>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</si>
  <si>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</si>
  <si>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</si>
  <si>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</si>
  <si>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</si>
  <si>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</si>
  <si>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</si>
  <si>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</si>
  <si>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</si>
  <si>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</si>
  <si>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</si>
  <si>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</si>
  <si>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</si>
  <si>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</si>
  <si>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</si>
  <si>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</si>
  <si>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</si>
  <si>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</si>
  <si>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</si>
  <si>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</si>
  <si>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</si>
  <si>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</si>
  <si>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</si>
  <si>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</si>
  <si>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</si>
  <si>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</si>
  <si>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</si>
  <si>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</si>
  <si>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</si>
  <si>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</si>
  <si>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</si>
  <si>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</si>
  <si>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</si>
  <si>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</si>
  <si>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</si>
  <si>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</si>
  <si>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</si>
  <si>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</si>
  <si>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</si>
  <si>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</si>
  <si>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</si>
  <si>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</si>
  <si>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</si>
  <si>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</si>
  <si>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</si>
  <si>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</si>
  <si>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</si>
  <si>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</si>
  <si>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</si>
  <si>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</si>
  <si>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</si>
  <si>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</si>
  <si>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</si>
  <si>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</si>
  <si>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</si>
  <si>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</si>
  <si>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</si>
  <si>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</si>
  <si>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</si>
  <si>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</si>
  <si>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</si>
  <si>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</si>
  <si>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</si>
  <si>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</si>
  <si>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</si>
  <si>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</si>
  <si>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</si>
  <si>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</si>
  <si>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</si>
  <si>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</si>
  <si>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</si>
  <si>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</si>
  <si>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</si>
  <si>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</si>
  <si>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</si>
  <si>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</si>
  <si>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</si>
  <si>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</si>
  <si>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</si>
  <si>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</si>
  <si>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</si>
  <si>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</si>
  <si>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</si>
  <si>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</si>
  <si>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</si>
  <si>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</si>
  <si>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</si>
  <si>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</si>
  <si>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</si>
  <si>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</si>
  <si>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</si>
  <si>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</si>
  <si>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</si>
  <si>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</si>
  <si>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</si>
  <si>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</si>
  <si>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</si>
  <si>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</si>
  <si>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</si>
  <si>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</si>
  <si>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</si>
  <si>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</si>
  <si>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</si>
  <si>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</si>
  <si>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</si>
  <si>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</si>
  <si>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</si>
  <si>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</si>
  <si>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</si>
  <si>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</si>
  <si>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</si>
  <si>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</si>
  <si>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</si>
  <si>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</si>
  <si>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</si>
  <si>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</si>
  <si>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</si>
  <si>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</si>
  <si>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</si>
  <si>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</si>
  <si>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</si>
  <si>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</si>
  <si>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</si>
  <si>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</si>
  <si>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</si>
  <si>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</si>
  <si>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</si>
  <si>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</si>
  <si>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</si>
  <si>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</si>
  <si>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</si>
  <si>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</si>
  <si>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</si>
  <si>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</si>
  <si>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</si>
  <si>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</si>
  <si>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</si>
  <si>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</si>
  <si>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</si>
  <si>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</si>
  <si>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</si>
  <si>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</si>
  <si>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</si>
  <si>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</si>
  <si>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</si>
  <si>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</si>
  <si>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</si>
  <si>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</si>
  <si>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</si>
  <si>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</si>
  <si>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</si>
  <si>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</si>
  <si>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</si>
  <si>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</si>
  <si>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</si>
  <si>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</si>
  <si>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</si>
  <si>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</si>
  <si>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</si>
  <si>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</si>
  <si>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</si>
  <si>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</si>
  <si>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</si>
  <si>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</si>
  <si>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</si>
  <si>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</si>
  <si>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</si>
  <si>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</si>
  <si>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</si>
  <si>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</si>
  <si>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</si>
  <si>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</si>
  <si>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</si>
  <si>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</si>
  <si>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</si>
  <si>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</si>
  <si>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</si>
  <si>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</si>
  <si>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</si>
  <si>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</si>
  <si>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</si>
  <si>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</si>
  <si>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</si>
  <si>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</si>
  <si>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</si>
  <si>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</si>
  <si>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</si>
  <si>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</si>
  <si>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</si>
  <si>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</si>
  <si>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</si>
  <si>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</si>
  <si>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</si>
  <si>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</si>
  <si>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</si>
  <si>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</si>
  <si>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</si>
  <si>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</si>
  <si>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</si>
  <si>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</si>
  <si>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</si>
  <si>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</si>
  <si>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</si>
  <si>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</si>
  <si>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</si>
  <si>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</si>
  <si>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</si>
  <si>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</si>
  <si>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</si>
  <si>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</si>
  <si>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</si>
  <si>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</si>
  <si>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</si>
  <si>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</si>
  <si>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</si>
  <si>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</si>
  <si>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</si>
  <si>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</si>
  <si>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</si>
  <si>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</si>
  <si>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</si>
  <si>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</si>
  <si>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</si>
  <si>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</si>
  <si>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</si>
  <si>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</si>
  <si>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</si>
  <si>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</si>
  <si>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</si>
  <si>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</si>
  <si>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</si>
  <si>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</si>
  <si>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</si>
  <si>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</si>
  <si>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</si>
  <si>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</si>
  <si>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</si>
  <si>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</si>
  <si>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</si>
  <si>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</si>
  <si>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</si>
  <si>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</si>
  <si>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</si>
  <si>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</si>
  <si>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</si>
  <si>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</si>
  <si>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</si>
  <si>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</si>
  <si>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</si>
  <si>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</si>
  <si>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</si>
  <si>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</si>
  <si>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</si>
  <si>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</si>
  <si>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</si>
  <si>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</si>
  <si>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</si>
  <si>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</si>
  <si>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</si>
  <si>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</si>
  <si>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</si>
  <si>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</si>
  <si>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</si>
  <si>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</si>
  <si>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</si>
  <si>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</si>
  <si>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</si>
  <si>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</si>
  <si>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</si>
  <si>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</si>
  <si>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</si>
  <si>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</si>
  <si>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</si>
  <si>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</si>
  <si>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</si>
  <si>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</si>
  <si>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</si>
  <si>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</si>
  <si>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</si>
  <si>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</si>
  <si>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</si>
  <si>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</si>
  <si>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</si>
  <si>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</si>
  <si>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</si>
  <si>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</si>
  <si>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</si>
  <si>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</si>
  <si>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</si>
  <si>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</si>
  <si>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</si>
  <si>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</si>
  <si>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</si>
  <si>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</si>
  <si>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</si>
  <si>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</si>
  <si>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</si>
  <si>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</si>
  <si>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</si>
  <si>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</si>
  <si>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</si>
  <si>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</si>
  <si>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</si>
  <si>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</si>
  <si>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</si>
  <si>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</si>
  <si>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</si>
  <si>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</si>
  <si>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</si>
  <si>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</si>
  <si>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</si>
  <si>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</si>
  <si>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</si>
  <si>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</si>
  <si>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</si>
  <si>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</si>
  <si>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</si>
  <si>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</si>
  <si>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</si>
  <si>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</si>
  <si>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</si>
  <si>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</si>
  <si>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</si>
  <si>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</si>
  <si>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</si>
  <si>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</si>
  <si>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</si>
  <si>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</si>
  <si>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</si>
  <si>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</si>
  <si>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</si>
  <si>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</si>
  <si>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</si>
  <si>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</si>
  <si>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</si>
  <si>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</si>
  <si>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</si>
  <si>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</si>
  <si>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</si>
  <si>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</si>
  <si>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</si>
  <si>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</si>
  <si>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</si>
  <si>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</si>
  <si>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</si>
  <si>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</si>
  <si>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</si>
  <si>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</si>
  <si>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</si>
  <si>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</si>
  <si>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</si>
  <si>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</si>
  <si>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</si>
  <si>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</si>
  <si>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</si>
  <si>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</si>
  <si>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</si>
  <si>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</si>
  <si>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</si>
  <si>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</si>
  <si>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</si>
  <si>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</si>
  <si>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</si>
  <si>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</si>
  <si>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</si>
  <si>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</si>
  <si>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</si>
  <si>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</si>
  <si>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</si>
  <si>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</si>
  <si>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</si>
  <si>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</si>
  <si>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</si>
  <si>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</si>
  <si>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</si>
  <si>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</si>
  <si>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</si>
  <si>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</si>
  <si>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</si>
  <si>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</si>
  <si>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</si>
  <si>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</si>
  <si>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</si>
  <si>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</si>
  <si>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</si>
  <si>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</si>
  <si>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</si>
  <si>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</si>
  <si>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</si>
  <si>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</si>
  <si>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</si>
  <si>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</si>
  <si>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</si>
  <si>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</si>
  <si>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</si>
  <si>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</si>
  <si>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</si>
  <si>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</si>
  <si>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</si>
  <si>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</si>
  <si>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</si>
  <si>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</si>
  <si>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</si>
  <si>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</si>
  <si>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</si>
  <si>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</si>
  <si>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</si>
  <si>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</si>
  <si>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</si>
  <si>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</si>
  <si>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</si>
  <si>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</si>
  <si>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</si>
  <si>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</si>
  <si>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</si>
  <si>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</si>
  <si>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</si>
  <si>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</si>
  <si>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</si>
  <si>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</si>
  <si>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</si>
  <si>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</si>
  <si>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</si>
  <si>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</si>
  <si>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</si>
  <si>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</si>
  <si>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</si>
  <si>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</si>
  <si>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</si>
  <si>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</si>
  <si>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</si>
  <si>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</si>
  <si>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</si>
  <si>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</si>
  <si>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</si>
  <si>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</si>
  <si>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</si>
  <si>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</si>
  <si>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</si>
  <si>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</si>
  <si>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</si>
  <si>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</si>
  <si>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</si>
  <si>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</si>
  <si>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</si>
  <si>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</si>
  <si>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</si>
  <si>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</si>
  <si>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</si>
  <si>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</si>
  <si>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</si>
  <si>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</si>
  <si>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</si>
  <si>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</si>
  <si>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</si>
  <si>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</si>
  <si>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</si>
  <si>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</si>
  <si>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</si>
  <si>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</si>
  <si>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</si>
  <si>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</si>
  <si>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</si>
  <si>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</si>
  <si>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</si>
  <si>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</si>
  <si>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</si>
  <si>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</si>
  <si>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</si>
  <si>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</si>
  <si>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</si>
  <si>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</si>
  <si>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</si>
  <si>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</si>
  <si>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</si>
  <si>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</si>
  <si>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</si>
  <si>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</si>
  <si>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</si>
  <si>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</si>
  <si>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</si>
  <si>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</si>
  <si>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</si>
  <si>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</si>
  <si>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</si>
  <si>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</si>
  <si>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</si>
  <si>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</si>
  <si>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</si>
  <si>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</si>
  <si>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</si>
  <si>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</si>
  <si>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</si>
  <si>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</si>
  <si>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</si>
  <si>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</si>
  <si>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</si>
  <si>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</si>
  <si>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</si>
  <si>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</si>
  <si>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</si>
  <si>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</si>
  <si>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</si>
  <si>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</si>
  <si>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</si>
  <si>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</si>
  <si>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</si>
  <si>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</si>
  <si>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</si>
  <si>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</si>
  <si>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</si>
  <si>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</si>
  <si>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</si>
  <si>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</si>
  <si>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</si>
  <si>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</si>
  <si>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</si>
  <si>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</si>
  <si>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</si>
  <si>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</si>
  <si>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</si>
  <si>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</si>
  <si>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</si>
  <si>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</si>
  <si>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</si>
  <si>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</si>
  <si>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</si>
  <si>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</si>
  <si>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</si>
  <si>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</si>
  <si>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</si>
  <si>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</si>
  <si>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</si>
  <si>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</si>
  <si>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</si>
  <si>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</si>
  <si>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</si>
  <si>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</si>
  <si>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</si>
  <si>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</si>
  <si>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</si>
  <si>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</si>
  <si>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</si>
  <si>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</si>
  <si>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</si>
  <si>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</si>
  <si>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</si>
  <si>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</si>
  <si>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</si>
  <si>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</si>
  <si>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</si>
  <si>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</si>
  <si>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</si>
  <si>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</si>
  <si>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</si>
  <si>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</si>
  <si>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</si>
  <si>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</si>
  <si>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</si>
  <si>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</si>
  <si>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</si>
  <si>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</si>
  <si>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</si>
  <si>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</si>
  <si>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</si>
  <si>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</si>
  <si>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</si>
  <si>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</si>
  <si>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</si>
  <si>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</si>
  <si>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</si>
  <si>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</si>
  <si>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</si>
  <si>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</si>
  <si>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</si>
  <si>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</si>
  <si>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</si>
  <si>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</si>
  <si>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</si>
  <si>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</si>
  <si>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</si>
  <si>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</si>
  <si>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</si>
  <si>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</si>
  <si>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</si>
  <si>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</si>
  <si>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</si>
  <si>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</si>
  <si>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</si>
  <si>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</si>
  <si>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</si>
  <si>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</si>
  <si>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</si>
  <si>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</si>
  <si>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</si>
  <si>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</si>
  <si>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</si>
  <si>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</si>
  <si>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</si>
  <si>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</si>
  <si>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</si>
  <si>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</si>
  <si>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</si>
  <si>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</si>
  <si>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</si>
  <si>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</si>
  <si>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</si>
  <si>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</si>
  <si>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</si>
  <si>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</si>
  <si>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</si>
  <si>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</si>
  <si>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</si>
  <si>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</si>
  <si>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</si>
  <si>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</si>
  <si>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</si>
  <si>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</si>
  <si>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</si>
  <si>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</si>
  <si>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</si>
  <si>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</si>
  <si>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</si>
  <si>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</si>
  <si>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</si>
  <si>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</si>
  <si>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</si>
  <si>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</si>
  <si>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</si>
  <si>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</si>
  <si>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</si>
  <si>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</si>
  <si>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</si>
  <si>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</si>
  <si>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</si>
  <si>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</si>
  <si>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</si>
  <si>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</si>
  <si>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</si>
  <si>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</si>
  <si>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</si>
  <si>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</si>
  <si>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</si>
  <si>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</si>
  <si>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</si>
  <si>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</si>
  <si>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</si>
  <si>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</si>
  <si>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</si>
  <si>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</si>
  <si>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</si>
  <si>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</si>
  <si>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</si>
  <si>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</si>
  <si>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</si>
  <si>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</si>
  <si>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</si>
  <si>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</si>
  <si>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</si>
  <si>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</si>
  <si>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</si>
  <si>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</si>
  <si>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</si>
  <si>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</si>
  <si>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</si>
  <si>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</si>
  <si>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</si>
  <si>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</si>
  <si>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</si>
  <si>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</si>
  <si>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</si>
  <si>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</si>
  <si>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</si>
  <si>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</si>
  <si>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</si>
  <si>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</si>
  <si>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</si>
  <si>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</si>
  <si>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</si>
  <si>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</si>
  <si>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</si>
  <si>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</si>
  <si>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</si>
  <si>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</si>
  <si>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</si>
  <si>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</si>
  <si>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</si>
  <si>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</si>
  <si>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</si>
  <si>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</si>
  <si>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</si>
  <si>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</si>
  <si>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</si>
  <si>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</si>
  <si>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</si>
  <si>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</si>
  <si>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</si>
  <si>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</si>
  <si>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</si>
  <si>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</si>
  <si>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</si>
  <si>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</si>
  <si>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</si>
  <si>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</si>
  <si>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</si>
  <si>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</si>
  <si>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</si>
  <si>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</si>
  <si>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</si>
  <si>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</si>
  <si>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</si>
  <si>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</si>
  <si>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</si>
  <si>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</si>
  <si>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</si>
  <si>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</si>
  <si>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</si>
  <si>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</si>
  <si>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</si>
  <si>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</si>
  <si>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</si>
  <si>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</si>
  <si>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</si>
  <si>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</si>
  <si>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</si>
  <si>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</si>
  <si>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</si>
  <si>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</si>
  <si>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</si>
  <si>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</si>
  <si>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</si>
  <si>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</si>
  <si>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</si>
  <si>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</si>
  <si>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</si>
  <si>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</si>
  <si>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</si>
  <si>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</si>
  <si>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</si>
  <si>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</si>
  <si>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</si>
  <si>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</si>
  <si>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</si>
  <si>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</si>
  <si>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</si>
  <si>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</si>
  <si>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</si>
  <si>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</si>
  <si>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</si>
  <si>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</si>
  <si>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</si>
  <si>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</si>
  <si>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</si>
  <si>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</si>
  <si>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</si>
  <si>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</si>
  <si>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</si>
  <si>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</si>
  <si>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</si>
  <si>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</si>
  <si>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</si>
  <si>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</si>
  <si>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</si>
  <si>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</si>
  <si>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</si>
  <si>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</si>
  <si>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</si>
  <si>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</si>
  <si>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</si>
  <si>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</si>
  <si>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</si>
  <si>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</si>
  <si>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</si>
  <si>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</si>
  <si>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</si>
  <si>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</si>
  <si>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</si>
  <si>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</si>
  <si>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</si>
  <si>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</si>
  <si>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</si>
  <si>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</si>
  <si>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</si>
  <si>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</si>
  <si>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</si>
  <si>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</si>
  <si>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</si>
  <si>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</si>
  <si>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</si>
  <si>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</si>
  <si>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</si>
  <si>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</si>
  <si>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</si>
  <si>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</si>
  <si>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</si>
  <si>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</si>
  <si>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</si>
  <si>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</si>
  <si>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</si>
  <si>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</si>
  <si>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</si>
  <si>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</si>
  <si>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</si>
  <si>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</si>
  <si>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</si>
  <si>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</si>
  <si>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</si>
  <si>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</si>
  <si>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</si>
  <si>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</si>
  <si>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</si>
  <si>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</si>
  <si>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</si>
  <si>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</si>
  <si>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</si>
  <si>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</si>
  <si>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</si>
  <si>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</si>
  <si>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</si>
  <si>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</si>
  <si>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</si>
  <si>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</si>
  <si>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</si>
  <si>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</si>
  <si>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</si>
  <si>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</si>
  <si>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</si>
  <si>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</si>
  <si>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</si>
  <si>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</si>
  <si>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</si>
  <si>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</si>
  <si>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</si>
  <si>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</si>
  <si>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</si>
  <si>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</si>
  <si>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</si>
  <si>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</si>
  <si>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</si>
  <si>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</si>
  <si>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</si>
  <si>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</si>
  <si>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</si>
  <si>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</si>
  <si>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</si>
  <si>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</si>
  <si>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</si>
  <si>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</si>
  <si>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</si>
  <si>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</si>
  <si>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</si>
  <si>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</si>
  <si>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</si>
  <si>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</si>
  <si>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</si>
  <si>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</si>
  <si>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</si>
  <si>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</si>
  <si>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</si>
  <si>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</si>
  <si>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</si>
  <si>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</si>
  <si>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</si>
  <si>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</si>
  <si>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</si>
  <si>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</si>
  <si>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</si>
  <si>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</si>
  <si>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</si>
  <si>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</si>
  <si>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</si>
  <si>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</si>
  <si>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</si>
  <si>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</si>
  <si>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</si>
  <si>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</si>
  <si>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</si>
  <si>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</si>
  <si>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</si>
  <si>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</si>
  <si>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</si>
  <si>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</si>
  <si>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</si>
  <si>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</si>
  <si>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</si>
  <si>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</si>
  <si>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</si>
  <si>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</si>
  <si>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</si>
  <si>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</si>
  <si>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</si>
  <si>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</si>
  <si>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</si>
  <si>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</si>
  <si>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</si>
  <si>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</si>
  <si>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</si>
  <si>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</si>
  <si>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</si>
  <si>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</si>
  <si>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</si>
  <si>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</si>
  <si>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</si>
  <si>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</si>
  <si>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</si>
  <si>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</si>
  <si>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</si>
  <si>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</si>
  <si>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</si>
  <si>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</si>
  <si>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</si>
  <si>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</si>
  <si>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</si>
  <si>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</si>
  <si>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</si>
  <si>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</si>
  <si>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</si>
  <si>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</si>
  <si>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</si>
  <si>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</si>
  <si>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</si>
  <si>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</si>
  <si>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</si>
  <si>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</si>
  <si>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</si>
  <si>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</si>
  <si>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</si>
  <si>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</si>
  <si>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</si>
  <si>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</si>
  <si>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</si>
  <si>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</si>
  <si>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</si>
  <si>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</si>
  <si>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</si>
  <si>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</si>
  <si>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</si>
  <si>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</si>
  <si>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</si>
  <si>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</si>
  <si>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</si>
  <si>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</si>
  <si>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</si>
  <si>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</si>
  <si>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</si>
  <si>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</si>
  <si>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</si>
  <si>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</si>
  <si>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</si>
  <si>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</si>
  <si>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</si>
  <si>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</si>
  <si>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</si>
  <si>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</si>
  <si>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</si>
  <si>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</si>
  <si>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</si>
  <si>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</si>
  <si>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</si>
  <si>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</si>
  <si>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</si>
  <si>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</si>
  <si>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</si>
  <si>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</si>
  <si>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</si>
  <si>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</si>
  <si>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</si>
  <si>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</si>
  <si>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</si>
  <si>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</si>
  <si>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</si>
  <si>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</si>
  <si>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</si>
  <si>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</si>
  <si>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</si>
  <si>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</si>
  <si>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</si>
  <si>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</si>
  <si>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</si>
  <si>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</si>
  <si>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</si>
  <si>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</si>
  <si>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</si>
  <si>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</si>
  <si>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</si>
  <si>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</si>
  <si>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</si>
  <si>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</si>
  <si>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</si>
  <si>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</si>
  <si>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</si>
  <si>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</si>
  <si>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</si>
  <si>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</si>
  <si>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</si>
  <si>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</si>
  <si>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</si>
  <si>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</si>
  <si>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</si>
  <si>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</si>
  <si>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</si>
  <si>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</si>
  <si>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</si>
  <si>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</si>
  <si>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</si>
  <si>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</si>
  <si>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</si>
  <si>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</si>
  <si>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</si>
  <si>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</si>
  <si>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</si>
  <si>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</si>
  <si>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</si>
  <si>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</si>
  <si>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</si>
  <si>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</si>
  <si>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</si>
  <si>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</si>
  <si>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</si>
  <si>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</si>
  <si>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</si>
  <si>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</si>
  <si>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</si>
  <si>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</si>
  <si>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</si>
  <si>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</si>
  <si>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</si>
  <si>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</si>
  <si>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</si>
  <si>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</si>
  <si>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</si>
  <si>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</si>
  <si>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</si>
  <si>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</si>
  <si>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</si>
  <si>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</si>
  <si>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</si>
  <si>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</si>
  <si>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</si>
  <si>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</si>
  <si>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</si>
  <si>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</si>
  <si>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</si>
  <si>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</si>
  <si>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</si>
  <si>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</si>
  <si>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</si>
  <si>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</si>
  <si>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</si>
  <si>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</si>
  <si>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</si>
  <si>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</si>
  <si>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</si>
  <si>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</si>
  <si>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</si>
  <si>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</si>
  <si>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</si>
  <si>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</si>
  <si>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</si>
  <si>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</si>
  <si>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</si>
  <si>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</si>
  <si>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</si>
  <si>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</si>
  <si>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</si>
  <si>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</si>
  <si>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</si>
  <si>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</si>
  <si>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</si>
  <si>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</si>
  <si>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</si>
  <si>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</si>
  <si>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</si>
  <si>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</si>
  <si>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</si>
  <si>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</si>
  <si>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</si>
  <si>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</si>
  <si>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</si>
  <si>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</si>
  <si>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</si>
  <si>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</si>
  <si>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</si>
  <si>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</si>
  <si>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</si>
  <si>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</si>
  <si>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</si>
  <si>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</si>
  <si>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</si>
  <si>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</si>
  <si>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</si>
  <si>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</si>
  <si>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</si>
  <si>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</si>
  <si>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</si>
  <si>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</si>
  <si>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</si>
  <si>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</si>
  <si>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</si>
  <si>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</si>
  <si>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</si>
  <si>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</si>
  <si>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</si>
  <si>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</si>
  <si>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</si>
  <si>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</si>
  <si>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</si>
  <si>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</si>
  <si>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</si>
  <si>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</si>
  <si>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</si>
  <si>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</si>
  <si>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</si>
  <si>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</si>
  <si>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</si>
  <si>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</si>
  <si>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</si>
  <si>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</si>
  <si>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</si>
  <si>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</si>
  <si>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</si>
  <si>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</si>
  <si>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</si>
  <si>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</si>
  <si>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</si>
  <si>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</si>
  <si>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</si>
  <si>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</si>
  <si>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</si>
  <si>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</si>
  <si>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</si>
  <si>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</si>
  <si>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</si>
  <si>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</si>
  <si>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</si>
  <si>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</si>
  <si>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</si>
  <si>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</si>
  <si>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</si>
  <si>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</si>
  <si>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</si>
  <si>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</si>
  <si>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</si>
  <si>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</si>
  <si>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</si>
  <si>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</si>
  <si>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</si>
  <si>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</si>
  <si>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</si>
  <si>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</si>
  <si>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</si>
  <si>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</si>
  <si>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</si>
  <si>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</si>
  <si>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</si>
  <si>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</si>
  <si>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</si>
  <si>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</si>
  <si>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</si>
  <si>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</si>
  <si>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</si>
  <si>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</si>
  <si>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</si>
  <si>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</si>
  <si>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</si>
  <si>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</si>
  <si>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</si>
  <si>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</si>
  <si>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</si>
  <si>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</si>
  <si>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</si>
  <si>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</si>
  <si>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</si>
  <si>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</si>
  <si>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</si>
  <si>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</si>
  <si>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</si>
  <si>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</si>
  <si>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</si>
  <si>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</si>
  <si>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</si>
  <si>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</si>
  <si>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</si>
  <si>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</si>
  <si>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</si>
  <si>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</si>
  <si>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</si>
  <si>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</si>
  <si>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</si>
  <si>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</si>
  <si>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</si>
  <si>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</si>
  <si>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</si>
  <si>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</si>
  <si>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</si>
  <si>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</si>
  <si>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</si>
  <si>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</si>
  <si>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</si>
  <si>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</si>
  <si>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</si>
  <si>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</si>
  <si>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</si>
  <si>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</si>
  <si>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</si>
  <si>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</si>
  <si>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</si>
  <si>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</si>
  <si>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</si>
  <si>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</si>
  <si>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</si>
  <si>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</si>
  <si>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</si>
  <si>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</si>
  <si>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</si>
  <si>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</si>
  <si>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</si>
  <si>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</si>
  <si>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</si>
  <si>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</si>
  <si>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</si>
  <si>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</si>
  <si>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</si>
  <si>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</si>
  <si>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</si>
  <si>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</si>
  <si>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</si>
  <si>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</si>
  <si>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</si>
  <si>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</si>
  <si>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</si>
  <si>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</si>
  <si>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</si>
  <si>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</si>
  <si>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</si>
  <si>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</si>
  <si>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</si>
  <si>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</si>
  <si>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</si>
  <si>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</si>
  <si>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</si>
  <si>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</si>
  <si>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</si>
  <si>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</si>
  <si>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</si>
  <si>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</si>
  <si>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</si>
  <si>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</si>
  <si>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</si>
  <si>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</si>
  <si>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</si>
  <si>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</si>
  <si>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</si>
  <si>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</si>
  <si>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</si>
  <si>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</si>
  <si>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</si>
  <si>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</si>
  <si>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</si>
  <si>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</si>
  <si>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</si>
  <si>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</si>
  <si>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</si>
  <si>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</si>
  <si>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</si>
  <si>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</si>
  <si>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</si>
  <si>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</si>
  <si>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</si>
  <si>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</si>
  <si>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</si>
  <si>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</si>
  <si>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</si>
  <si>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</si>
  <si>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</si>
  <si>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</si>
  <si>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</si>
  <si>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</si>
  <si>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</si>
  <si>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</si>
  <si>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</si>
  <si>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</si>
  <si>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</si>
  <si>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</si>
  <si>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</si>
  <si>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</si>
  <si>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</si>
  <si>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</si>
  <si>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</si>
  <si>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</si>
  <si>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</si>
  <si>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</si>
  <si>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</si>
  <si>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</si>
  <si>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</si>
  <si>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</si>
  <si>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</si>
  <si>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</si>
  <si>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</si>
  <si>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</si>
  <si>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</si>
  <si>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</si>
  <si>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</si>
  <si>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</si>
  <si>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</si>
  <si>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</si>
  <si>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</si>
  <si>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</si>
  <si>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</si>
  <si>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</si>
  <si>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</si>
  <si>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</si>
  <si>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</si>
  <si>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</si>
  <si>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</si>
  <si>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</si>
  <si>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</si>
  <si>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</si>
  <si>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</si>
  <si>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</si>
  <si>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</si>
  <si>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</si>
  <si>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</si>
  <si>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</si>
  <si>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</si>
  <si>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</si>
  <si>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</si>
  <si>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</si>
  <si>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</si>
  <si>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</si>
  <si>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</si>
  <si>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</si>
  <si>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</si>
  <si>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</si>
  <si>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</si>
  <si>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</si>
  <si>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</si>
  <si>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</si>
  <si>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</si>
  <si>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</si>
  <si>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</si>
  <si>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</si>
  <si>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</si>
  <si>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</si>
  <si>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</si>
  <si>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</si>
  <si>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</si>
  <si>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</si>
  <si>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</si>
  <si>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</si>
  <si>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</si>
  <si>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</si>
  <si>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</si>
  <si>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</si>
  <si>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</si>
  <si>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</si>
  <si>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</si>
  <si>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</si>
  <si>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</si>
  <si>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</si>
  <si>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</si>
  <si>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</si>
  <si>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</si>
  <si>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</si>
  <si>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</si>
  <si>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</si>
  <si>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</si>
  <si>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</si>
  <si>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</si>
  <si>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</si>
  <si>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</si>
  <si>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</si>
  <si>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</si>
  <si>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</si>
  <si>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</si>
  <si>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</si>
  <si>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</si>
  <si>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</si>
  <si>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</si>
  <si>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</si>
  <si>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</si>
  <si>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</si>
  <si>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</si>
  <si>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</si>
  <si>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</si>
  <si>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</si>
  <si>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</si>
  <si>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</si>
  <si>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</si>
  <si>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</si>
  <si>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</si>
  <si>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</si>
  <si>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</si>
  <si>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</si>
  <si>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</si>
  <si>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</si>
  <si>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</si>
  <si>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</si>
  <si>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</si>
  <si>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</si>
  <si>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</si>
  <si>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</si>
  <si>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</si>
  <si>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</si>
  <si>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</si>
  <si>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</si>
  <si>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</si>
  <si>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</si>
  <si>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</si>
  <si>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</si>
  <si>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</si>
  <si>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</si>
  <si>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</si>
  <si>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</si>
  <si>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</si>
  <si>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</si>
  <si>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</si>
  <si>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</si>
  <si>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</si>
  <si>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</si>
  <si>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</si>
  <si>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</si>
  <si>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</si>
  <si>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</si>
  <si>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</si>
  <si>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</si>
  <si>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</si>
  <si>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</si>
  <si>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</si>
  <si>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</si>
  <si>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</si>
  <si>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</si>
  <si>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</si>
  <si>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</si>
  <si>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</si>
  <si>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</si>
  <si>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</si>
  <si>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</si>
  <si>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</si>
  <si>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</si>
  <si>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</si>
  <si>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</si>
  <si>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</si>
  <si>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</si>
  <si>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</si>
  <si>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</si>
  <si>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</si>
  <si>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</si>
  <si>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</si>
  <si>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</si>
  <si>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</si>
  <si>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</si>
  <si>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</si>
  <si>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</si>
  <si>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</si>
  <si>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</si>
  <si>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</si>
  <si>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</si>
  <si>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</si>
  <si>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</si>
  <si>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</si>
  <si>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</si>
  <si>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</si>
  <si>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</si>
  <si>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</si>
  <si>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</si>
  <si>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</si>
  <si>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</si>
  <si>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</si>
  <si>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</si>
  <si>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</si>
  <si>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</si>
  <si>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</si>
  <si>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</si>
  <si>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</si>
  <si>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</si>
  <si>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</si>
  <si>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</si>
  <si>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</si>
  <si>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</si>
  <si>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</si>
  <si>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</si>
  <si>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</si>
  <si>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</si>
  <si>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</si>
  <si>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</si>
  <si>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</si>
  <si>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</si>
  <si>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</si>
  <si>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</si>
  <si>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</si>
  <si>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</si>
  <si>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</si>
  <si>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</si>
  <si>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</si>
  <si>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</si>
  <si>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</si>
  <si>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</si>
  <si>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</si>
  <si>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</si>
  <si>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</si>
  <si>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</si>
  <si>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</si>
  <si>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</si>
  <si>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</si>
  <si>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</si>
  <si>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</si>
  <si>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</si>
  <si>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</si>
  <si>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</si>
  <si>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</si>
  <si>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</si>
  <si>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</si>
  <si>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</si>
  <si>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</si>
  <si>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</si>
  <si>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</si>
  <si>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</si>
  <si>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</si>
  <si>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</si>
  <si>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</si>
  <si>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</si>
  <si>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</si>
  <si>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</si>
  <si>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</si>
  <si>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</si>
  <si>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</si>
  <si>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</si>
  <si>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</si>
  <si>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</si>
  <si>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</si>
  <si>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</si>
  <si>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</si>
  <si>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</si>
  <si>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</si>
  <si>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</si>
  <si>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</si>
  <si>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</si>
  <si>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</si>
  <si>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</si>
  <si>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</si>
  <si>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</si>
  <si>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</si>
  <si>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</si>
  <si>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</si>
  <si>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</si>
  <si>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</si>
  <si>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</si>
  <si>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</si>
  <si>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</si>
  <si>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</si>
  <si>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</si>
  <si>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</si>
  <si>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</si>
  <si>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</si>
  <si>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</si>
  <si>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</si>
  <si>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</si>
  <si>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</si>
  <si>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</si>
  <si>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</si>
  <si>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</si>
  <si>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</si>
  <si>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</si>
  <si>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</si>
  <si>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</si>
  <si>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</si>
  <si>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</si>
  <si>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</si>
  <si>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</si>
  <si>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</si>
  <si>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</si>
  <si>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</si>
  <si>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</si>
  <si>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</si>
  <si>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</si>
  <si>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</si>
  <si>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</si>
  <si>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</si>
  <si>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</si>
  <si>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</si>
  <si>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</si>
  <si>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</si>
  <si>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</si>
  <si>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</si>
  <si>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</si>
  <si>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</si>
  <si>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</si>
  <si>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</si>
  <si>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</si>
  <si>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</si>
  <si>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</si>
  <si>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</si>
  <si>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</si>
  <si>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</si>
  <si>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</si>
  <si>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</si>
  <si>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</si>
  <si>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</si>
  <si>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</si>
  <si>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</si>
  <si>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</si>
  <si>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</si>
  <si>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</si>
  <si>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</si>
  <si>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</si>
  <si>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</si>
  <si>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</si>
  <si>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</si>
  <si>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</si>
  <si>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</si>
  <si>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</si>
  <si>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</si>
  <si>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</si>
  <si>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</si>
  <si>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</si>
  <si>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</si>
  <si>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</si>
  <si>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</si>
  <si>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</si>
  <si>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</si>
  <si>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</si>
  <si>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</si>
  <si>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</si>
  <si>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</si>
  <si>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</si>
  <si>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</si>
  <si>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</si>
  <si>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</si>
  <si>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</si>
  <si>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</si>
  <si>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</si>
  <si>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</si>
  <si>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</si>
  <si>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</si>
  <si>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</si>
  <si>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</si>
  <si>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</si>
  <si>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</si>
  <si>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</si>
  <si>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</si>
  <si>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</si>
  <si>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</si>
  <si>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</si>
  <si>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</si>
  <si>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</si>
  <si>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</si>
  <si>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</si>
  <si>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</si>
  <si>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</si>
  <si>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</si>
  <si>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</si>
  <si>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</si>
  <si>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</si>
  <si>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</si>
  <si>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</si>
  <si>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</si>
  <si>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</si>
  <si>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</si>
  <si>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</si>
  <si>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</si>
  <si>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</si>
  <si>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</si>
  <si>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</si>
  <si>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</si>
  <si>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</si>
  <si>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</si>
  <si>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</si>
  <si>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</si>
  <si>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</si>
  <si>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</si>
  <si>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</si>
  <si>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</si>
  <si>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</si>
  <si>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</si>
  <si>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</si>
  <si>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</si>
  <si>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</si>
  <si>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</si>
  <si>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</si>
  <si>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</si>
  <si>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</si>
  <si>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</si>
  <si>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</si>
  <si>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</si>
  <si>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</si>
  <si>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</si>
  <si>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</si>
  <si>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</si>
  <si>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</si>
  <si>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</si>
  <si>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</si>
  <si>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</si>
  <si>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</si>
  <si>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</si>
  <si>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</si>
  <si>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</si>
  <si>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</si>
  <si>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</si>
  <si>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</si>
  <si>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</si>
  <si>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</si>
  <si>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</si>
  <si>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</si>
  <si>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</si>
  <si>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</si>
  <si>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</si>
  <si>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</si>
  <si>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</si>
  <si>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</si>
  <si>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</si>
  <si>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</si>
  <si>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</si>
  <si>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</si>
  <si>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</si>
  <si>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</si>
  <si>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</si>
  <si>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</si>
  <si>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</si>
  <si>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</si>
  <si>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</si>
  <si>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</si>
  <si>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</si>
  <si>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</si>
  <si>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</si>
  <si>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</si>
  <si>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</si>
  <si>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</si>
  <si>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</si>
  <si>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</si>
  <si>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</si>
  <si>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</si>
  <si>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</si>
  <si>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</si>
  <si>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</si>
  <si>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</si>
  <si>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</si>
  <si>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</si>
  <si>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</si>
  <si>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</si>
  <si>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</si>
  <si>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</si>
  <si>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</si>
  <si>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</si>
  <si>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</si>
  <si>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</si>
  <si>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</si>
  <si>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</si>
  <si>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</si>
  <si>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</si>
  <si>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</si>
  <si>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</si>
  <si>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</si>
  <si>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</si>
  <si>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</si>
  <si>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</si>
  <si>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</si>
  <si>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</si>
  <si>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</si>
  <si>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</si>
  <si>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</si>
  <si>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</si>
  <si>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</si>
  <si>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</si>
  <si>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</si>
  <si>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</si>
  <si>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</si>
  <si>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</si>
  <si>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</si>
  <si>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</si>
  <si>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</si>
  <si>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</si>
  <si>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</si>
  <si>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</si>
  <si>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</si>
  <si>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</si>
  <si>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</si>
  <si>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</si>
  <si>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</si>
  <si>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</si>
  <si>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</si>
  <si>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</si>
  <si>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</si>
  <si>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</si>
  <si>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</si>
  <si>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</si>
  <si>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</si>
  <si>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</si>
  <si>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</si>
  <si>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</si>
  <si>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</si>
  <si>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</si>
  <si>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</si>
  <si>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</si>
  <si>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</si>
  <si>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</si>
  <si>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</si>
  <si>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</si>
  <si>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</si>
  <si>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</si>
  <si>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</si>
  <si>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</si>
  <si>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</si>
  <si>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</si>
  <si>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</si>
  <si>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</si>
  <si>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</si>
  <si>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</si>
  <si>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</si>
  <si>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</si>
  <si>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</si>
  <si>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</si>
  <si>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</si>
  <si>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</si>
  <si>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</si>
  <si>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</si>
  <si>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</si>
  <si>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</si>
  <si>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</si>
  <si>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</si>
  <si>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</si>
  <si>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</si>
  <si>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</si>
  <si>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</si>
  <si>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</si>
  <si>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</si>
  <si>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</si>
  <si>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</si>
  <si>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</si>
  <si>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</si>
  <si>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</si>
  <si>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</si>
  <si>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</si>
  <si>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</si>
  <si>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</si>
  <si>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</si>
  <si>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</si>
  <si>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</si>
  <si>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</si>
  <si>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</si>
  <si>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</si>
  <si>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</si>
  <si>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</si>
  <si>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</si>
  <si>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</si>
  <si>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</si>
  <si>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</si>
  <si>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</si>
  <si>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</si>
  <si>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</si>
  <si>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</si>
  <si>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</si>
  <si>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</si>
  <si>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</si>
  <si>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</si>
  <si>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</si>
  <si>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</si>
  <si>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</si>
  <si>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</si>
  <si>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</si>
  <si>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</si>
  <si>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</si>
  <si>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</si>
  <si>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</si>
  <si>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</si>
  <si>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</si>
  <si>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</si>
  <si>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</si>
  <si>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</si>
  <si>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</si>
  <si>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</si>
  <si>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</si>
  <si>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</si>
  <si>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</si>
  <si>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</si>
  <si>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</si>
  <si>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</si>
  <si>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</si>
  <si>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</si>
  <si>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</si>
  <si>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</si>
  <si>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</si>
  <si>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</si>
  <si>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</si>
  <si>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</si>
  <si>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</si>
  <si>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</si>
  <si>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</si>
  <si>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</si>
  <si>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</si>
  <si>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</si>
  <si>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</si>
  <si>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</si>
  <si>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</si>
  <si>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</si>
  <si>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</si>
  <si>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</si>
  <si>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</si>
  <si>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</si>
  <si>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</si>
  <si>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</si>
  <si>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</si>
  <si>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</si>
  <si>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</si>
  <si>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</si>
  <si>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</si>
  <si>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</si>
  <si>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</si>
  <si>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</si>
  <si>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</si>
  <si>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</si>
  <si>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</si>
  <si>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</si>
  <si>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</si>
  <si>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</si>
  <si>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</si>
  <si>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</si>
  <si>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</si>
  <si>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</si>
  <si>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</si>
  <si>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</si>
  <si>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</si>
  <si>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</si>
  <si>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</si>
  <si>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</si>
  <si>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</si>
  <si>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</si>
  <si>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</si>
  <si>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</si>
  <si>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</si>
  <si>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</si>
  <si>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</si>
  <si>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</si>
  <si>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</si>
  <si>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</si>
  <si>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</si>
  <si>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</si>
  <si>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</si>
  <si>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</si>
  <si>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</si>
  <si>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</si>
  <si>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</si>
  <si>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</si>
  <si>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</si>
  <si>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</si>
  <si>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</si>
  <si>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</si>
  <si>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</si>
  <si>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</si>
  <si>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</si>
  <si>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</si>
  <si>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</si>
  <si>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</si>
  <si>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</si>
  <si>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</si>
  <si>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</si>
  <si>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</si>
  <si>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</si>
  <si>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</si>
  <si>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</si>
  <si>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</si>
  <si>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</si>
  <si>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</si>
  <si>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</si>
  <si>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</si>
  <si>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</si>
  <si>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</si>
  <si>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</si>
  <si>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</si>
  <si>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</si>
  <si>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</si>
  <si>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</si>
  <si>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</si>
  <si>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</si>
  <si>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</si>
  <si>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</si>
  <si>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</si>
  <si>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</si>
  <si>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</si>
  <si>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</si>
  <si>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</si>
  <si>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</si>
  <si>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</si>
  <si>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</si>
  <si>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</si>
  <si>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</si>
  <si>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</si>
  <si>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</si>
  <si>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</si>
  <si>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</si>
  <si>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</si>
  <si>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</si>
  <si>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</si>
  <si>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</si>
  <si>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</si>
  <si>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</si>
  <si>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</si>
  <si>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</si>
  <si>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</si>
  <si>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</si>
  <si>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</si>
  <si>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</si>
  <si>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</si>
  <si>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</si>
  <si>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</si>
  <si>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</si>
  <si>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</si>
  <si>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</si>
  <si>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</si>
  <si>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</si>
  <si>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</si>
  <si>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</si>
  <si>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</si>
  <si>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</si>
  <si>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</si>
  <si>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</si>
  <si>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</si>
  <si>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</si>
  <si>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</si>
  <si>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</si>
  <si>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</si>
  <si>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</si>
  <si>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</si>
  <si>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</si>
  <si>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</si>
  <si>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</si>
  <si>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</si>
  <si>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</si>
  <si>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</si>
  <si>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</si>
  <si>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</si>
  <si>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</si>
  <si>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</si>
  <si>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</si>
  <si>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</si>
  <si>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</si>
  <si>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</si>
  <si>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</si>
  <si>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</si>
  <si>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</si>
  <si>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</si>
  <si>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</si>
  <si>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</si>
  <si>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</si>
  <si>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</si>
  <si>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</si>
  <si>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</si>
  <si>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</si>
  <si>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</si>
  <si>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</si>
  <si>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</si>
  <si>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</si>
  <si>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</si>
  <si>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</si>
  <si>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</si>
  <si>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</si>
  <si>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</si>
  <si>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</si>
  <si>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</si>
  <si>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</si>
  <si>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</si>
  <si>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</si>
  <si>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</si>
  <si>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</si>
  <si>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</si>
  <si>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</si>
  <si>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</si>
  <si>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</si>
  <si>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</si>
  <si>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</si>
  <si>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</si>
  <si>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</si>
  <si>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</si>
  <si>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</si>
  <si>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</si>
  <si>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</si>
  <si>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</si>
  <si>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</si>
  <si>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</si>
  <si>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</si>
  <si>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</si>
  <si>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</si>
  <si>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</si>
  <si>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</si>
  <si>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</si>
  <si>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</si>
  <si>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</si>
  <si>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</si>
  <si>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</si>
  <si>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</si>
  <si>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</si>
  <si>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</si>
  <si>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</si>
  <si>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</si>
  <si>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</si>
  <si>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</si>
  <si>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</si>
  <si>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</si>
  <si>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</si>
  <si>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</si>
  <si>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</si>
  <si>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</si>
  <si>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</si>
  <si>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</si>
  <si>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</si>
  <si>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</si>
  <si>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</si>
  <si>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</si>
  <si>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</si>
  <si>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</si>
  <si>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</si>
  <si>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</si>
  <si>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</si>
  <si>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</si>
  <si>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</si>
  <si>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</si>
  <si>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</si>
  <si>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</si>
  <si>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</si>
  <si>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</si>
  <si>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</si>
  <si>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</si>
  <si>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</si>
  <si>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</si>
  <si>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</si>
  <si>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</si>
  <si>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</si>
  <si>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</si>
  <si>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</si>
  <si>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</si>
  <si>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</si>
  <si>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</si>
  <si>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</si>
  <si>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</si>
  <si>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</si>
  <si>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</si>
  <si>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</si>
  <si>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</si>
  <si>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</si>
  <si>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</si>
  <si>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</si>
  <si>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</si>
  <si>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</si>
  <si>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</si>
  <si>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</si>
  <si>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</si>
  <si>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</si>
  <si>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</si>
  <si>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</si>
  <si>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</si>
  <si>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</si>
  <si>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</si>
  <si>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</si>
  <si>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</si>
  <si>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</si>
  <si>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</si>
  <si>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</si>
  <si>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</si>
  <si>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</si>
  <si>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</si>
  <si>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</si>
  <si>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</si>
  <si>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</si>
  <si>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</si>
  <si>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</si>
  <si>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</si>
  <si>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</si>
  <si>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</si>
  <si>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</si>
  <si>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</si>
  <si>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</si>
  <si>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</si>
  <si>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</si>
  <si>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</si>
  <si>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</si>
  <si>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</si>
  <si>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</si>
  <si>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</si>
  <si>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</si>
  <si>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</si>
  <si>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</si>
  <si>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</si>
  <si>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</si>
  <si>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</si>
  <si>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</si>
  <si>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</si>
  <si>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</si>
  <si>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</si>
  <si>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</si>
  <si>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</si>
  <si>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</si>
  <si>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</si>
  <si>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</si>
  <si>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</si>
  <si>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</si>
  <si>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</si>
  <si>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</si>
  <si>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</si>
  <si>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</si>
  <si>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</si>
  <si>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</si>
  <si>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</si>
  <si>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</si>
  <si>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</si>
  <si>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</si>
  <si>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</si>
  <si>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</si>
  <si>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</si>
  <si>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</si>
  <si>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</si>
  <si>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</si>
  <si>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</si>
  <si>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</si>
  <si>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</si>
  <si>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</si>
  <si>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</si>
  <si>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</si>
  <si>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</si>
  <si>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</si>
  <si>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</si>
  <si>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</si>
  <si>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</si>
  <si>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</si>
  <si>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</si>
  <si>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</si>
  <si>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</si>
  <si>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</si>
  <si>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</si>
  <si>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</si>
  <si>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</si>
  <si>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</si>
  <si>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</si>
  <si>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</si>
  <si>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</si>
  <si>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</si>
  <si>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</si>
  <si>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</si>
  <si>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</si>
  <si>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</si>
  <si>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</si>
  <si>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</si>
  <si>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</si>
  <si>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</si>
  <si>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</si>
  <si>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</si>
  <si>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</si>
  <si>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</si>
  <si>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</si>
  <si>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</si>
  <si>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</si>
  <si>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</si>
  <si>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</si>
  <si>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</si>
  <si>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</si>
  <si>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</si>
  <si>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</si>
  <si>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</si>
  <si>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</si>
  <si>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</si>
  <si>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</si>
  <si>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</si>
  <si>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</si>
  <si>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</si>
  <si>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</si>
  <si>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</si>
  <si>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</si>
  <si>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</si>
  <si>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</si>
  <si>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</si>
  <si>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</si>
  <si>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</si>
  <si>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</si>
  <si>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</si>
  <si>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</si>
  <si>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</si>
  <si>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</si>
  <si>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</si>
  <si>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</si>
  <si>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</si>
  <si>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</si>
  <si>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</si>
  <si>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</si>
  <si>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</si>
  <si>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</si>
  <si>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</si>
  <si>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</si>
  <si>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</si>
  <si>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</si>
  <si>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</si>
  <si>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</si>
  <si>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</si>
  <si>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</si>
  <si>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</si>
  <si>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</si>
  <si>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</si>
  <si>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</si>
  <si>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</si>
  <si>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</si>
  <si>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</si>
  <si>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</si>
  <si>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</si>
  <si>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</si>
  <si>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</si>
  <si>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</si>
  <si>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</si>
  <si>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</si>
  <si>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</si>
  <si>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</si>
  <si>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</si>
  <si>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</si>
  <si>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</si>
  <si>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</si>
  <si>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</si>
  <si>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</si>
  <si>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</si>
  <si>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</si>
  <si>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</si>
  <si>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</si>
  <si>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</si>
  <si>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</si>
  <si>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</si>
  <si>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</si>
  <si>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</si>
  <si>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</si>
  <si>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</si>
  <si>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</si>
  <si>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</si>
  <si>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</si>
  <si>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</si>
  <si>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</si>
  <si>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</si>
  <si>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</si>
  <si>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</si>
  <si>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</si>
  <si>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</si>
  <si>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</si>
  <si>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</si>
  <si>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</si>
  <si>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</si>
  <si>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</si>
  <si>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</si>
  <si>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</si>
  <si>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</si>
  <si>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</si>
  <si>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</si>
  <si>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</si>
  <si>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</si>
  <si>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</si>
  <si>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</si>
  <si>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</si>
  <si>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</si>
  <si>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</si>
  <si>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</si>
  <si>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</si>
  <si>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</si>
  <si>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</si>
  <si>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</si>
  <si>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</si>
  <si>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</si>
  <si>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</si>
  <si>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</si>
  <si>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</si>
  <si>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</si>
  <si>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</si>
  <si>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</si>
  <si>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</si>
  <si>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</si>
  <si>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</si>
  <si>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</si>
  <si>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</si>
  <si>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</si>
  <si>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</si>
  <si>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</si>
  <si>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</si>
  <si>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</si>
  <si>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</si>
  <si>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</si>
  <si>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</si>
  <si>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</si>
  <si>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</si>
  <si>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</si>
  <si>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</si>
  <si>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</si>
  <si>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</si>
  <si>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</si>
  <si>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</si>
  <si>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</si>
  <si>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</si>
  <si>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</si>
  <si>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</si>
  <si>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</si>
  <si>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</si>
  <si>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</si>
  <si>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</si>
  <si>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</si>
  <si>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</si>
  <si>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</si>
  <si>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</si>
  <si>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</si>
  <si>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</si>
  <si>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</si>
  <si>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</si>
  <si>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</si>
  <si>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</si>
  <si>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</si>
  <si>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</si>
  <si>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</si>
  <si>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</si>
  <si>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</si>
  <si>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</si>
  <si>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</si>
  <si>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</si>
  <si>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</si>
  <si>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</si>
  <si>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</si>
  <si>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</si>
  <si>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</si>
  <si>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</si>
  <si>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</si>
  <si>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</si>
  <si>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</si>
  <si>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</si>
  <si>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</si>
  <si>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</si>
  <si>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</si>
  <si>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</si>
  <si>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</si>
  <si>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</si>
  <si>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</si>
  <si>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</si>
  <si>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</si>
  <si>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</si>
  <si>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</si>
  <si>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</si>
  <si>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</si>
  <si>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</si>
  <si>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</si>
  <si>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</si>
  <si>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</si>
  <si>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</si>
  <si>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</si>
  <si>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</si>
  <si>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</si>
  <si>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</si>
  <si>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</si>
  <si>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</si>
  <si>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</si>
  <si>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</si>
  <si>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</si>
  <si>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</si>
  <si>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</si>
  <si>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</si>
  <si>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</si>
  <si>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</si>
  <si>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</si>
  <si>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</si>
  <si>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</si>
  <si>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</si>
  <si>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</si>
  <si>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</si>
  <si>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</si>
  <si>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</si>
  <si>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</si>
  <si>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</si>
  <si>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</si>
  <si>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</si>
  <si>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</si>
  <si>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</si>
  <si>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</si>
  <si>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</si>
  <si>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</si>
  <si>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</si>
  <si>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</si>
  <si>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</si>
  <si>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</si>
  <si>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</si>
  <si>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</si>
  <si>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</si>
  <si>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</si>
  <si>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</si>
  <si>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</si>
  <si>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</si>
  <si>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</si>
  <si>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</si>
  <si>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</si>
  <si>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</si>
  <si>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</si>
  <si>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</si>
  <si>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</si>
  <si>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</si>
  <si>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</si>
  <si>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</si>
  <si>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</si>
  <si>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</si>
  <si>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</si>
  <si>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</si>
  <si>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</si>
  <si>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</si>
  <si>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</si>
  <si>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</si>
  <si>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</si>
  <si>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</si>
  <si>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</si>
  <si>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</si>
  <si>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</si>
  <si>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</si>
  <si>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</si>
  <si>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</si>
  <si>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</si>
  <si>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</si>
  <si>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</si>
  <si>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</si>
  <si>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</si>
  <si>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</si>
  <si>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</si>
  <si>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</si>
  <si>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</si>
  <si>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</si>
  <si>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</si>
  <si>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</si>
  <si>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</si>
  <si>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</si>
  <si>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</si>
  <si>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</si>
  <si>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</si>
  <si>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</si>
  <si>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</si>
  <si>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</si>
  <si>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</si>
  <si>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</si>
  <si>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</si>
  <si>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</si>
  <si>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</si>
  <si>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</si>
  <si>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</si>
  <si>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</si>
  <si>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</si>
  <si>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</si>
  <si>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</si>
  <si>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</si>
  <si>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</si>
  <si>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</si>
  <si>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</si>
  <si>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</si>
  <si>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</si>
  <si>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</si>
  <si>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</si>
  <si>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</si>
  <si>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</si>
  <si>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</si>
  <si>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</si>
  <si>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</si>
  <si>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</si>
  <si>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</si>
  <si>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</si>
  <si>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</si>
  <si>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</si>
  <si>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</si>
  <si>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</si>
  <si>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</si>
  <si>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</si>
  <si>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</si>
  <si>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</si>
  <si>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</si>
  <si>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</si>
  <si>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</si>
  <si>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</si>
  <si>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</si>
  <si>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</si>
  <si>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</si>
  <si>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</si>
  <si>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</si>
  <si>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</si>
  <si>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</si>
  <si>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</si>
  <si>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</si>
  <si>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</si>
  <si>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</si>
  <si>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</si>
  <si>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</si>
  <si>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</si>
  <si>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</si>
  <si>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</si>
  <si>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</si>
  <si>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</si>
  <si>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</si>
  <si>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</si>
  <si>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</si>
  <si>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</si>
  <si>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</si>
  <si>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</si>
  <si>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</si>
  <si>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</si>
  <si>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</si>
  <si>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</si>
  <si>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</si>
  <si>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</si>
  <si>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</si>
  <si>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</si>
  <si>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</si>
  <si>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</si>
  <si>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</si>
  <si>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</si>
  <si>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</si>
  <si>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</si>
  <si>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</si>
  <si>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</si>
  <si>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</si>
  <si>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</si>
  <si>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</si>
  <si>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</si>
  <si>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</si>
  <si>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</si>
  <si>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</si>
  <si>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</si>
  <si>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</si>
  <si>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</si>
  <si>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</si>
  <si>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</si>
  <si>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</si>
  <si>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</si>
  <si>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</si>
  <si>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</si>
  <si>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</si>
  <si>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</si>
  <si>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</si>
  <si>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</si>
  <si>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</si>
  <si>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</si>
  <si>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</si>
  <si>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</si>
  <si>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</si>
  <si>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</si>
  <si>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</si>
  <si>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</si>
  <si>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</si>
  <si>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</si>
  <si>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</si>
  <si>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</si>
  <si>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</si>
  <si>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</si>
  <si>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</si>
  <si>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</si>
  <si>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</si>
  <si>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</si>
  <si>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</si>
  <si>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</si>
  <si>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</si>
  <si>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</si>
  <si>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</si>
  <si>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</si>
  <si>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</si>
  <si>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</si>
  <si>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</si>
  <si>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</si>
  <si>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</si>
  <si>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</si>
  <si>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</si>
  <si>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</si>
  <si>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</si>
  <si>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</si>
  <si>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</si>
  <si>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</si>
  <si>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</si>
  <si>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</si>
  <si>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</si>
  <si>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</si>
  <si>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</si>
  <si>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</si>
  <si>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</si>
  <si>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</si>
  <si>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</si>
  <si>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</si>
  <si>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</si>
  <si>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</si>
  <si>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</si>
  <si>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</si>
  <si>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</si>
  <si>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</si>
  <si>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</si>
  <si>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</si>
  <si>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</si>
  <si>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</si>
  <si>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</si>
  <si>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</si>
  <si>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</si>
  <si>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</si>
  <si>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</si>
  <si>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</si>
  <si>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</si>
  <si>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</si>
  <si>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</si>
  <si>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</si>
  <si>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</si>
  <si>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</si>
  <si>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</si>
  <si>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</si>
  <si>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</si>
  <si>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</si>
  <si>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</si>
  <si>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</si>
  <si>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</si>
  <si>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</si>
  <si>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</si>
  <si>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</si>
  <si>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</si>
  <si>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</si>
  <si>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</si>
  <si>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</si>
  <si>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</si>
  <si>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</si>
  <si>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</si>
  <si>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</si>
  <si>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</si>
  <si>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</si>
  <si>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</si>
  <si>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</si>
  <si>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</si>
  <si>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</si>
  <si>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</si>
  <si>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</si>
  <si>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</si>
  <si>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</si>
  <si>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</si>
  <si>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</si>
  <si>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</si>
  <si>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</si>
  <si>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</si>
  <si>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</si>
  <si>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</si>
  <si>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</si>
  <si>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</si>
  <si>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</si>
  <si>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</si>
  <si>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</si>
  <si>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</si>
  <si>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</si>
  <si>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</si>
  <si>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</si>
  <si>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</si>
  <si>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</si>
  <si>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</si>
  <si>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</si>
  <si>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</si>
  <si>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</si>
  <si>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</si>
  <si>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</si>
  <si>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</si>
  <si>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</si>
  <si>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</si>
  <si>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</si>
  <si>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</si>
  <si>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</si>
  <si>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</si>
  <si>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</si>
  <si>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</si>
  <si>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</si>
  <si>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</si>
  <si>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</si>
  <si>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</si>
  <si>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</si>
  <si>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</si>
  <si>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</si>
  <si>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</si>
  <si>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</si>
  <si>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</si>
  <si>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</si>
  <si>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</si>
  <si>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</si>
  <si>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</si>
  <si>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</si>
  <si>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</si>
  <si>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</si>
  <si>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</si>
  <si>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</si>
  <si>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</si>
  <si>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</si>
  <si>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</si>
  <si>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</si>
  <si>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</si>
  <si>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</si>
  <si>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</si>
  <si>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</si>
  <si>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</si>
  <si>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</si>
  <si>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</si>
  <si>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</si>
  <si>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</si>
  <si>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</si>
  <si>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</si>
  <si>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</si>
  <si>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</si>
  <si>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</si>
  <si>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</si>
  <si>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</si>
  <si>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</si>
  <si>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</si>
  <si>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</si>
  <si>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</si>
  <si>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</si>
  <si>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</si>
  <si>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</si>
  <si>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</si>
  <si>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</si>
  <si>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</si>
  <si>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</si>
  <si>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</si>
  <si>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</si>
  <si>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</si>
  <si>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</si>
  <si>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</si>
  <si>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</si>
  <si>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</si>
  <si>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</si>
  <si>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</si>
  <si>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</si>
  <si>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</si>
  <si>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</si>
  <si>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</si>
  <si>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</si>
  <si>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</si>
  <si>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</si>
  <si>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</si>
  <si>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</si>
  <si>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</si>
  <si>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</si>
  <si>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</si>
  <si>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</si>
  <si>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</si>
  <si>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</si>
  <si>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</si>
  <si>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</si>
  <si>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</si>
  <si>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</si>
  <si>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</si>
  <si>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</si>
  <si>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</si>
  <si>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</si>
  <si>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</si>
  <si>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</si>
  <si>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</si>
  <si>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</si>
  <si>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</si>
  <si>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</si>
  <si>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</si>
  <si>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</si>
  <si>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</si>
  <si>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</si>
  <si>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</si>
  <si>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</si>
  <si>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</si>
  <si>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</si>
  <si>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</si>
  <si>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</si>
  <si>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</si>
  <si>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</si>
  <si>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</si>
  <si>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</si>
  <si>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</si>
  <si>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</si>
  <si>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</si>
  <si>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</si>
  <si>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</si>
  <si>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</si>
  <si>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</si>
  <si>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</si>
  <si>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</si>
  <si>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</si>
  <si>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</si>
  <si>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</si>
  <si>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</si>
  <si>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</si>
  <si>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</si>
  <si>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</si>
  <si>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</si>
  <si>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</si>
  <si>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</si>
  <si>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</si>
  <si>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</si>
  <si>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</si>
  <si>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</si>
  <si>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</si>
  <si>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</si>
  <si>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</si>
  <si>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</si>
  <si>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</si>
  <si>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</si>
  <si>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</si>
  <si>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</si>
  <si>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</si>
  <si>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</si>
  <si>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</si>
  <si>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</si>
  <si>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</si>
  <si>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</si>
  <si>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</si>
  <si>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</si>
  <si>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</si>
  <si>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</si>
  <si>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</si>
  <si>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</si>
  <si>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</si>
  <si>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</si>
  <si>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</si>
  <si>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</si>
  <si>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</si>
  <si>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</si>
  <si>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</si>
  <si>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</si>
  <si>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</si>
  <si>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</si>
  <si>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</si>
  <si>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</si>
  <si>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</si>
  <si>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</si>
  <si>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</si>
  <si>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</si>
  <si>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</si>
  <si>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</si>
  <si>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</si>
  <si>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</si>
  <si>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</si>
  <si>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</si>
  <si>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</si>
  <si>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</si>
  <si>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</si>
  <si>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</si>
  <si>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</si>
  <si>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</si>
  <si>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</si>
  <si>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</si>
  <si>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</si>
  <si>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</si>
  <si>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</si>
  <si>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</si>
  <si>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</si>
  <si>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</si>
  <si>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</si>
  <si>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</si>
  <si>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</si>
  <si>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</si>
  <si>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</si>
  <si>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</si>
  <si>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</si>
  <si>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</si>
  <si>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</si>
  <si>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</si>
  <si>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</si>
  <si>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</si>
  <si>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</si>
  <si>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</si>
  <si>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</si>
  <si>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</si>
  <si>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</si>
  <si>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</si>
  <si>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</si>
  <si>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</si>
  <si>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</si>
  <si>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</si>
  <si>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</si>
  <si>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</si>
  <si>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</si>
  <si>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</si>
  <si>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</si>
  <si>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</si>
  <si>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</si>
  <si>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</si>
  <si>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</si>
  <si>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</si>
  <si>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</si>
  <si>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</si>
  <si>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</si>
  <si>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</si>
  <si>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</si>
  <si>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</si>
  <si>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</si>
  <si>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</si>
  <si>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</si>
  <si>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</si>
  <si>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</si>
  <si>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</si>
  <si>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</si>
  <si>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</si>
  <si>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</si>
  <si>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</si>
  <si>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</si>
  <si>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</si>
  <si>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</si>
  <si>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</si>
  <si>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</si>
  <si>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</si>
  <si>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</si>
  <si>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</si>
  <si>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</si>
  <si>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</si>
  <si>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</si>
  <si>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</si>
  <si>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</si>
  <si>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</si>
  <si>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</si>
  <si>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</si>
  <si>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</si>
  <si>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</si>
  <si>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</si>
  <si>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</si>
  <si>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</si>
  <si>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</si>
  <si>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</si>
  <si>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</si>
  <si>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</si>
  <si>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</si>
  <si>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</si>
  <si>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</si>
  <si>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</si>
  <si>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</si>
  <si>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</si>
  <si>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</si>
  <si>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</si>
  <si>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</si>
  <si>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</si>
  <si>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</si>
  <si>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</si>
  <si>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</si>
  <si>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</si>
  <si>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</si>
  <si>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</si>
  <si>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</si>
  <si>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</si>
  <si>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</si>
  <si>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</si>
  <si>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</si>
  <si>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</si>
  <si>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</si>
  <si>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</si>
  <si>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</si>
  <si>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</si>
  <si>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</si>
  <si>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</si>
  <si>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</si>
  <si>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</si>
  <si>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</si>
  <si>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</si>
  <si>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</si>
  <si>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</si>
  <si>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</si>
  <si>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</si>
  <si>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</si>
  <si>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</si>
  <si>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</si>
  <si>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</si>
  <si>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</si>
  <si>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</si>
  <si>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</si>
  <si>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</si>
  <si>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</si>
  <si>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</si>
  <si>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</si>
  <si>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</si>
  <si>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</si>
  <si>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</si>
  <si>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</si>
  <si>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</si>
  <si>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</si>
  <si>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</si>
  <si>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</si>
  <si>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</si>
  <si>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</si>
  <si>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</si>
  <si>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</si>
  <si>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</si>
  <si>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</si>
  <si>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</si>
  <si>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</si>
  <si>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</si>
  <si>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</si>
  <si>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</si>
  <si>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</si>
  <si>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</si>
  <si>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</si>
  <si>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</si>
  <si>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</si>
  <si>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</si>
  <si>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</si>
  <si>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</si>
  <si>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</si>
  <si>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</si>
  <si>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</si>
  <si>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</si>
  <si>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</si>
  <si>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</si>
  <si>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</si>
  <si>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</si>
  <si>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</si>
  <si>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</si>
  <si>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</si>
  <si>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</si>
  <si>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</si>
  <si>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</si>
  <si>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</si>
  <si>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</si>
  <si>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</si>
  <si>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</si>
  <si>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</si>
  <si>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</si>
  <si>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</si>
  <si>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</si>
  <si>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</si>
  <si>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</si>
  <si>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</si>
  <si>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</si>
  <si>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</si>
  <si>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</si>
  <si>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</si>
  <si>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</si>
  <si>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</si>
  <si>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</si>
  <si>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</si>
  <si>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</si>
  <si>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</si>
  <si>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</si>
  <si>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</si>
  <si>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</si>
  <si>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</si>
  <si>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</si>
  <si>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</si>
  <si>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</si>
  <si>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</si>
  <si>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</si>
  <si>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</si>
  <si>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</si>
  <si>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</si>
  <si>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</si>
  <si>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</si>
  <si>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</si>
  <si>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</si>
  <si>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</si>
  <si>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</si>
  <si>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</si>
  <si>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</si>
  <si>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</si>
  <si>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</si>
  <si>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</si>
  <si>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</si>
  <si>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</si>
  <si>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</si>
  <si>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</si>
  <si>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</si>
  <si>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</si>
  <si>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</si>
  <si>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</si>
  <si>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</si>
  <si>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</si>
  <si>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</si>
  <si>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</si>
  <si>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</si>
  <si>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</si>
  <si>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</si>
  <si>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</si>
  <si>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</si>
  <si>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</si>
  <si>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</si>
  <si>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</si>
  <si>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</si>
  <si>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</si>
  <si>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</si>
  <si>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</si>
  <si>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</si>
  <si>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</si>
  <si>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</si>
  <si>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</si>
  <si>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</si>
  <si>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</si>
  <si>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</si>
  <si>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</si>
  <si>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</si>
  <si>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</si>
  <si>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</si>
  <si>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</si>
  <si>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</si>
  <si>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</si>
  <si>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</si>
  <si>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</si>
  <si>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</si>
  <si>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</si>
  <si>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</si>
  <si>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</si>
  <si>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</si>
  <si>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</si>
  <si>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</si>
  <si>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</si>
  <si>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</si>
  <si>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</si>
  <si>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</si>
  <si>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</si>
  <si>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</si>
  <si>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</si>
  <si>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</si>
  <si>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</si>
  <si>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</si>
  <si>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</si>
  <si>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</si>
  <si>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</si>
  <si>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</si>
  <si>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</si>
  <si>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</si>
  <si>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</si>
  <si>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</si>
  <si>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</si>
  <si>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</si>
  <si>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</si>
  <si>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</si>
  <si>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</si>
  <si>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</si>
  <si>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</si>
  <si>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</si>
  <si>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</si>
  <si>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</si>
  <si>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</si>
  <si>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</si>
  <si>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</si>
  <si>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</si>
  <si>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</si>
  <si>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</si>
  <si>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</si>
  <si>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</si>
  <si>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</si>
  <si>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</si>
  <si>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</si>
  <si>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</si>
  <si>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</si>
  <si>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</si>
  <si>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</si>
  <si>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</si>
  <si>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</si>
  <si>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</si>
  <si>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</si>
  <si>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</si>
  <si>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</si>
  <si>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</si>
  <si>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</si>
  <si>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</si>
  <si>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</si>
  <si>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</si>
  <si>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</si>
  <si>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</si>
  <si>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</si>
  <si>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</si>
  <si>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</si>
  <si>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</si>
  <si>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</si>
  <si>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</si>
  <si>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</si>
  <si>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</si>
  <si>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</si>
  <si>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</si>
  <si>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</si>
  <si>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</si>
  <si>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</si>
  <si>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</si>
  <si>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</si>
  <si>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</si>
  <si>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</si>
  <si>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</si>
  <si>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</si>
  <si>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</si>
  <si>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</si>
  <si>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</si>
  <si>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</si>
  <si>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</si>
  <si>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</si>
  <si>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</si>
  <si>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</si>
  <si>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</si>
  <si>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</si>
  <si>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</si>
  <si>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</si>
  <si>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</si>
  <si>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</si>
  <si>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</si>
  <si>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</si>
  <si>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</si>
  <si>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</si>
  <si>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</si>
  <si>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</si>
  <si>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</si>
  <si>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</si>
  <si>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</si>
  <si>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</si>
  <si>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</si>
  <si>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</si>
  <si>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</si>
  <si>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</si>
  <si>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</si>
  <si>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</si>
  <si>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</si>
  <si>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</si>
  <si>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</si>
  <si>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</si>
  <si>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</si>
  <si>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</si>
  <si>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</si>
  <si>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</si>
  <si>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</si>
  <si>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</si>
  <si>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</si>
  <si>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</si>
  <si>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</si>
  <si>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</si>
  <si>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</si>
  <si>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</si>
  <si>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</si>
  <si>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</si>
  <si>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</si>
  <si>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</si>
  <si>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</si>
  <si>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</si>
  <si>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</si>
  <si>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</si>
  <si>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</si>
  <si>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</si>
  <si>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</si>
  <si>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</si>
  <si>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</si>
  <si>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</si>
  <si>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</si>
  <si>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</si>
  <si>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</si>
  <si>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</si>
  <si>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</si>
  <si>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</si>
  <si>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</si>
  <si>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</si>
  <si>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</si>
  <si>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</si>
  <si>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</si>
  <si>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</si>
  <si>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</si>
  <si>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</si>
  <si>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</si>
  <si>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</si>
  <si>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</si>
  <si>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</si>
  <si>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</si>
  <si>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</si>
  <si>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</si>
  <si>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</si>
  <si>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</si>
  <si>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</si>
  <si>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</si>
  <si>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</si>
  <si>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</si>
  <si>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</si>
  <si>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</si>
  <si>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</si>
  <si>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</si>
  <si>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</si>
  <si>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</si>
  <si>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</si>
  <si>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</si>
  <si>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</si>
  <si>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</si>
  <si>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</si>
  <si>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</si>
  <si>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</si>
  <si>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</si>
  <si>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</si>
  <si>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</si>
  <si>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</si>
  <si>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</si>
  <si>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</si>
  <si>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</si>
  <si>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</si>
  <si>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</si>
  <si>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</si>
  <si>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</si>
  <si>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</si>
  <si>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</si>
  <si>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</si>
  <si>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</si>
  <si>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</si>
  <si>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</si>
  <si>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</si>
  <si>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</si>
  <si>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</si>
  <si>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</si>
  <si>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</si>
  <si>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</si>
  <si>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</si>
  <si>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</si>
  <si>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</si>
  <si>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</si>
  <si>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</si>
  <si>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</si>
  <si>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</si>
  <si>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</si>
  <si>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</si>
  <si>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</si>
  <si>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</si>
  <si>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</si>
  <si>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</si>
  <si>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</si>
  <si>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</si>
  <si>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</si>
  <si>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</si>
  <si>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</si>
  <si>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</si>
  <si>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</si>
  <si>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</si>
  <si>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</si>
  <si>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</si>
  <si>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</si>
  <si>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</si>
  <si>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</si>
  <si>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</si>
  <si>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</si>
  <si>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</si>
  <si>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</si>
  <si>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</si>
  <si>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</si>
  <si>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</si>
  <si>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</si>
  <si>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</si>
  <si>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</si>
  <si>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</si>
  <si>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</si>
  <si>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</si>
  <si>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</si>
  <si>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</si>
  <si>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</si>
  <si>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</si>
  <si>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</si>
  <si>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</si>
  <si>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</si>
  <si>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</si>
  <si>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</si>
  <si>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</si>
  <si>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</si>
  <si>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</si>
  <si>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</si>
  <si>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</si>
  <si>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</si>
  <si>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</si>
  <si>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</si>
  <si>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</si>
  <si>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</si>
  <si>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</si>
  <si>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</si>
  <si>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</si>
  <si>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</si>
  <si>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</si>
  <si>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</si>
  <si>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</si>
  <si>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</si>
  <si>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</si>
  <si>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</si>
  <si>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</si>
  <si>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</si>
  <si>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</si>
  <si>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</si>
  <si>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</si>
  <si>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</si>
  <si>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</si>
  <si>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</si>
  <si>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</si>
  <si>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</si>
  <si>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</si>
  <si>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</si>
  <si>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</si>
  <si>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</si>
  <si>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</si>
  <si>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</si>
  <si>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</si>
  <si>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</si>
  <si>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</si>
  <si>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</si>
  <si>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</si>
  <si>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</si>
  <si>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</si>
  <si>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</si>
  <si>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</si>
  <si>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</si>
  <si>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</si>
  <si>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</si>
  <si>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</si>
  <si>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</si>
  <si>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</si>
  <si>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</si>
  <si>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</si>
  <si>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</si>
  <si>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</si>
  <si>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</si>
  <si>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</si>
  <si>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</si>
  <si>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</si>
  <si>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</si>
  <si>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</si>
  <si>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</si>
  <si>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</si>
  <si>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</si>
  <si>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</si>
  <si>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</si>
  <si>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</si>
  <si>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</si>
  <si>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</si>
  <si>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</si>
  <si>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</si>
  <si>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</si>
  <si>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</si>
  <si>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</si>
  <si>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</si>
  <si>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</si>
  <si>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</si>
  <si>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</si>
  <si>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</si>
  <si>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</si>
  <si>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</si>
  <si>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</si>
  <si>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</si>
  <si>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</si>
  <si>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</si>
  <si>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</si>
  <si>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</si>
  <si>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</si>
  <si>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</si>
  <si>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</si>
  <si>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</si>
  <si>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</si>
  <si>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</si>
  <si>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</si>
  <si>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</si>
  <si>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</si>
  <si>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</si>
  <si>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</si>
  <si>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</si>
  <si>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</si>
  <si>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</si>
  <si>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</si>
  <si>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</si>
  <si>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</si>
  <si>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</si>
  <si>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</si>
  <si>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</si>
  <si>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</si>
  <si>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</si>
  <si>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</si>
  <si>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</si>
  <si>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</si>
  <si>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</si>
  <si>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</si>
  <si>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</si>
  <si>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</si>
  <si>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</si>
  <si>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</si>
  <si>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</si>
  <si>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</si>
  <si>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</si>
  <si>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</si>
  <si>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</si>
  <si>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</si>
  <si>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</si>
  <si>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</si>
  <si>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</si>
  <si>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</si>
  <si>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</si>
  <si>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</si>
  <si>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</si>
  <si>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</si>
  <si>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</si>
  <si>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</si>
  <si>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</si>
  <si>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</si>
  <si>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</si>
  <si>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</si>
  <si>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</si>
  <si>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</si>
  <si>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</si>
  <si>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</si>
  <si>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</si>
  <si>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</si>
  <si>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</si>
  <si>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</si>
  <si>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</si>
  <si>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</si>
  <si>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</si>
  <si>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</si>
  <si>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</si>
  <si>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</si>
  <si>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</si>
  <si>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</si>
  <si>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</si>
  <si>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</si>
  <si>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</si>
  <si>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</si>
  <si>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</si>
  <si>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</si>
  <si>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</si>
  <si>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</si>
  <si>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</si>
  <si>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</si>
  <si>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</si>
  <si>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</si>
  <si>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</si>
  <si>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</si>
  <si>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</si>
  <si>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</si>
  <si>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</si>
  <si>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</si>
  <si>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</si>
  <si>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</si>
  <si>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</si>
  <si>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</si>
  <si>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</si>
  <si>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</si>
  <si>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</si>
  <si>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</si>
  <si>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</si>
  <si>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</si>
  <si>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</si>
  <si>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</si>
  <si>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</si>
  <si>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</si>
  <si>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</si>
  <si>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</si>
  <si>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</si>
  <si>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</si>
  <si>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</si>
  <si>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</si>
  <si>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</si>
  <si>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</si>
  <si>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</si>
  <si>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</si>
  <si>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</si>
  <si>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</si>
  <si>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</si>
  <si>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</si>
  <si>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</si>
  <si>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</si>
  <si>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</si>
  <si>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</si>
  <si>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</si>
  <si>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</si>
  <si>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</si>
  <si>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</si>
  <si>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</si>
  <si>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</si>
  <si>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</si>
  <si>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</si>
  <si>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</si>
  <si>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</si>
  <si>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</si>
  <si>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</si>
  <si>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</si>
  <si>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</si>
  <si>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</si>
  <si>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</si>
  <si>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</si>
  <si>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</si>
  <si>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</si>
  <si>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</si>
  <si>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</si>
  <si>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</si>
  <si>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</si>
  <si>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</si>
  <si>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</si>
  <si>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</si>
  <si>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</si>
  <si>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</si>
  <si>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</si>
  <si>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</si>
  <si>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</si>
  <si>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</si>
  <si>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</si>
  <si>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</si>
  <si>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</si>
  <si>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</si>
  <si>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</si>
  <si>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</si>
  <si>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</si>
  <si>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</si>
  <si>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</si>
  <si>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</si>
  <si>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</si>
  <si>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</si>
  <si>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</si>
  <si>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</si>
  <si>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</si>
  <si>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</si>
  <si>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</si>
  <si>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</si>
  <si>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</si>
  <si>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</si>
  <si>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</si>
  <si>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</si>
  <si>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</si>
  <si>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</si>
  <si>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</si>
  <si>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</si>
  <si>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</si>
  <si>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</si>
  <si>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</si>
  <si>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</si>
  <si>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</si>
  <si>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</si>
  <si>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</si>
  <si>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</si>
  <si>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</si>
  <si>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</si>
  <si>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</si>
  <si>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</si>
  <si>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</si>
  <si>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</si>
  <si>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</si>
  <si>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</si>
  <si>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</si>
  <si>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</si>
  <si>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</si>
  <si>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</si>
  <si>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</si>
  <si>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</si>
  <si>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</si>
  <si>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</si>
  <si>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</si>
  <si>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</si>
  <si>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</si>
  <si>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</si>
  <si>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</si>
  <si>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</si>
  <si>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</si>
  <si>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</si>
  <si>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</si>
  <si>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</si>
  <si>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</si>
  <si>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</si>
  <si>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</si>
  <si>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</si>
  <si>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</si>
  <si>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</si>
  <si>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</si>
  <si>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</si>
  <si>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</si>
  <si>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</si>
  <si>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</si>
  <si>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</si>
  <si>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</si>
  <si>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</si>
  <si>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</si>
  <si>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</si>
  <si>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</si>
  <si>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</si>
  <si>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</si>
  <si>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</si>
  <si>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</si>
  <si>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</si>
  <si>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</si>
  <si>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</si>
  <si>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</si>
  <si>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</si>
  <si>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</si>
  <si>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</si>
  <si>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</si>
  <si>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</si>
  <si>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</si>
  <si>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</si>
  <si>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</si>
  <si>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</si>
  <si>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</si>
  <si>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</si>
  <si>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</si>
  <si>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</si>
  <si>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</si>
  <si>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</si>
  <si>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</si>
  <si>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</si>
  <si>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</si>
  <si>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</si>
  <si>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</si>
  <si>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</si>
  <si>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</si>
  <si>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</si>
  <si>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</si>
  <si>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</si>
  <si>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</si>
  <si>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</si>
  <si>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</si>
  <si>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</si>
  <si>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</si>
  <si>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</si>
  <si>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</si>
  <si>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</si>
  <si>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</si>
  <si>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</si>
  <si>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</si>
  <si>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</si>
  <si>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</si>
  <si>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</si>
  <si>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</si>
  <si>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</si>
  <si>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</si>
  <si>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</si>
  <si>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</si>
  <si>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</si>
  <si>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</si>
  <si>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</si>
  <si>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</si>
  <si>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</si>
  <si>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</si>
  <si>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</si>
  <si>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</si>
  <si>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</si>
  <si>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</si>
  <si>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</si>
  <si>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</si>
  <si>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</si>
  <si>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</si>
  <si>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</si>
  <si>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</si>
  <si>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</si>
  <si>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</si>
  <si>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</si>
  <si>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</si>
  <si>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</si>
  <si>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</si>
  <si>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</si>
  <si>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</si>
  <si>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</si>
  <si>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</si>
  <si>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</si>
  <si>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</si>
  <si>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</si>
  <si>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</si>
  <si>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</si>
  <si>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</si>
  <si>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</si>
  <si>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</si>
  <si>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</si>
  <si>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</si>
  <si>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</si>
  <si>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</si>
  <si>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</si>
  <si>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</si>
  <si>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</si>
  <si>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</si>
  <si>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</si>
  <si>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</si>
  <si>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</si>
  <si>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</si>
  <si>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</si>
  <si>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</si>
  <si>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</si>
  <si>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</si>
  <si>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</si>
  <si>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</si>
  <si>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</si>
  <si>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</si>
  <si>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</si>
  <si>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</si>
  <si>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</si>
  <si>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</si>
  <si>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</si>
  <si>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</si>
  <si>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</si>
  <si>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</si>
  <si>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</si>
  <si>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</si>
  <si>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</si>
  <si>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</si>
  <si>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</si>
  <si>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</si>
  <si>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</si>
  <si>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</si>
  <si>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</si>
  <si>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</si>
  <si>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</si>
  <si>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</si>
  <si>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</si>
  <si>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</si>
  <si>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</si>
  <si>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</si>
  <si>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</si>
  <si>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</si>
  <si>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</si>
  <si>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</si>
  <si>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</si>
  <si>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</si>
  <si>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</si>
  <si>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</si>
  <si>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</si>
  <si>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</si>
  <si>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</si>
  <si>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</si>
  <si>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</si>
  <si>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</si>
  <si>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</si>
  <si>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</si>
  <si>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</si>
  <si>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</si>
  <si>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</si>
  <si>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</si>
  <si>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</si>
  <si>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</si>
  <si>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</si>
  <si>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</si>
  <si>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</si>
  <si>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</si>
  <si>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</si>
  <si>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</si>
  <si>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</si>
  <si>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</si>
  <si>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</si>
  <si>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</si>
  <si>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</si>
  <si>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</si>
  <si>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</si>
  <si>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</si>
  <si>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</si>
  <si>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</si>
  <si>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</si>
  <si>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</si>
  <si>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</si>
  <si>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</si>
  <si>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</si>
  <si>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</si>
  <si>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</si>
  <si>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</si>
  <si>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</si>
  <si>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</si>
  <si>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</si>
  <si>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</si>
  <si>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</si>
  <si>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</si>
  <si>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</si>
  <si>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</si>
  <si>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</si>
  <si>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</si>
  <si>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</si>
  <si>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</si>
  <si>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</si>
  <si>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</si>
  <si>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</si>
  <si>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</si>
  <si>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</si>
  <si>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</si>
  <si>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</si>
  <si>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</si>
  <si>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</si>
  <si>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</si>
  <si>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</si>
  <si>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</si>
  <si>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</si>
  <si>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</si>
  <si>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</si>
  <si>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</si>
  <si>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</si>
  <si>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</si>
  <si>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</si>
  <si>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</si>
  <si>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</si>
  <si>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</si>
  <si>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</si>
  <si>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</si>
  <si>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</si>
  <si>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</si>
  <si>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</si>
  <si>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</si>
  <si>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</si>
  <si>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</si>
  <si>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</si>
  <si>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</si>
  <si>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</si>
  <si>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</si>
  <si>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</si>
  <si>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</si>
  <si>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</si>
  <si>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</si>
  <si>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</si>
  <si>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</si>
  <si>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</si>
  <si>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</si>
  <si>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</si>
  <si>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</si>
  <si>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</si>
  <si>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</si>
  <si>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</si>
  <si>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</si>
  <si>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</si>
  <si>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</si>
  <si>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</si>
  <si>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</si>
  <si>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</si>
  <si>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</si>
  <si>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</si>
  <si>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</si>
  <si>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</si>
  <si>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</si>
  <si>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</si>
  <si>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</si>
  <si>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</si>
  <si>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</si>
  <si>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</si>
  <si>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</si>
  <si>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</si>
  <si>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</si>
  <si>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</si>
  <si>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</si>
  <si>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</si>
  <si>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</si>
  <si>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</si>
  <si>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</si>
  <si>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</si>
  <si>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</si>
  <si>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</si>
  <si>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</si>
  <si>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</si>
  <si>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</si>
  <si>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</si>
  <si>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</si>
  <si>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</si>
  <si>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</si>
  <si>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</si>
  <si>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</si>
  <si>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</si>
  <si>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</si>
  <si>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</si>
  <si>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</si>
  <si>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</si>
  <si>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</si>
  <si>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</si>
  <si>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</si>
  <si>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</si>
  <si>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</si>
  <si>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</si>
  <si>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</si>
  <si>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</si>
  <si>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</si>
  <si>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</si>
  <si>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</si>
  <si>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</si>
  <si>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</si>
  <si>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</si>
  <si>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</si>
  <si>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</si>
  <si>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</si>
  <si>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</si>
  <si>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</si>
  <si>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</si>
  <si>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</si>
  <si>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</si>
  <si>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</si>
  <si>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</si>
  <si>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</si>
  <si>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</si>
  <si>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</si>
  <si>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</si>
  <si>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</si>
  <si>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</si>
  <si>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</si>
  <si>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</si>
  <si>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</si>
  <si>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</si>
  <si>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</si>
  <si>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</si>
  <si>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</si>
  <si>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</si>
  <si>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</si>
  <si>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</si>
  <si>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</si>
  <si>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</si>
  <si>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</si>
  <si>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</si>
  <si>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</si>
  <si>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</si>
  <si>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</si>
  <si>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</si>
  <si>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</si>
  <si>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</si>
  <si>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</si>
  <si>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</si>
  <si>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</si>
  <si>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</si>
  <si>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</si>
  <si>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</si>
  <si>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</si>
  <si>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</si>
  <si>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</si>
  <si>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</si>
  <si>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</si>
  <si>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</si>
  <si>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</si>
  <si>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</si>
  <si>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</si>
  <si>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</si>
  <si>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</si>
  <si>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</si>
  <si>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</si>
  <si>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</si>
  <si>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</si>
  <si>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</si>
  <si>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</si>
  <si>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</si>
  <si>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</si>
  <si>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</si>
  <si>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</si>
  <si>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</si>
  <si>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</si>
  <si>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</si>
  <si>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</si>
  <si>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</si>
  <si>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</si>
  <si>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</si>
  <si>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</si>
  <si>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</si>
  <si>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</si>
  <si>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</si>
  <si>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</si>
  <si>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</si>
  <si>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</si>
  <si>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</si>
  <si>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</si>
  <si>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</si>
  <si>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</si>
  <si>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</si>
  <si>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</si>
  <si>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</si>
  <si>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</si>
  <si>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</si>
  <si>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</si>
  <si>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</si>
  <si>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</si>
  <si>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</si>
  <si>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</si>
  <si>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</si>
  <si>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</si>
  <si>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</si>
  <si>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</si>
  <si>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</si>
  <si>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</si>
  <si>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</si>
  <si>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</si>
  <si>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</si>
  <si>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</si>
  <si>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</si>
  <si>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</si>
  <si>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</si>
  <si>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</si>
  <si>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</si>
  <si>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</si>
  <si>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</si>
  <si>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</si>
  <si>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</si>
  <si>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</si>
  <si>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</si>
  <si>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</si>
  <si>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</si>
  <si>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</si>
  <si>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</si>
  <si>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</si>
  <si>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</si>
  <si>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</si>
  <si>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</si>
  <si>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</si>
  <si>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</si>
  <si>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</si>
  <si>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</si>
  <si>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</si>
  <si>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</si>
  <si>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</si>
  <si>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</si>
  <si>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</si>
  <si>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</si>
  <si>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</si>
  <si>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</si>
  <si>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</si>
  <si>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</si>
  <si>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</si>
  <si>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</si>
  <si>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</si>
  <si>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</si>
  <si>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</si>
  <si>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</si>
  <si>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</si>
  <si>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</si>
  <si>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</si>
  <si>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</si>
  <si>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</si>
  <si>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</si>
  <si>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</si>
  <si>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</si>
  <si>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</si>
  <si>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</si>
  <si>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</si>
  <si>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</si>
  <si>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</si>
  <si>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</si>
  <si>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</si>
  <si>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</si>
  <si>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</si>
  <si>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</si>
  <si>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</si>
  <si>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</si>
  <si>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</si>
  <si>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</si>
  <si>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</si>
  <si>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</si>
  <si>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</si>
  <si>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</si>
  <si>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</si>
  <si>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</si>
  <si>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</si>
  <si>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</si>
  <si>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</si>
  <si>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</si>
  <si>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</si>
  <si>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</si>
  <si>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</si>
  <si>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</si>
  <si>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</si>
  <si>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</si>
  <si>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</si>
  <si>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</si>
  <si>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</si>
  <si>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</si>
  <si>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</si>
  <si>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</si>
  <si>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</si>
  <si>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</si>
  <si>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</si>
  <si>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</si>
  <si>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</si>
  <si>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</si>
  <si>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</si>
  <si>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</si>
  <si>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</si>
  <si>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</si>
  <si>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</si>
  <si>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</si>
  <si>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</si>
  <si>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</si>
  <si>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</si>
  <si>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</si>
  <si>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</si>
  <si>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</si>
  <si>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</si>
  <si>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</si>
  <si>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</si>
  <si>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</si>
  <si>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</si>
  <si>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</si>
  <si>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</si>
  <si>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</si>
  <si>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</si>
  <si>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</si>
  <si>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</si>
  <si>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</si>
  <si>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</si>
  <si>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</si>
  <si>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</si>
  <si>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</si>
  <si>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</si>
  <si>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</si>
  <si>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</si>
  <si>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</si>
  <si>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</si>
  <si>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</si>
  <si>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</si>
  <si>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</si>
  <si>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</si>
  <si>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</si>
  <si>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</si>
  <si>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</si>
  <si>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</si>
  <si>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</si>
  <si>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</si>
  <si>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</si>
  <si>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</si>
  <si>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</si>
  <si>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</si>
  <si>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</si>
  <si>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</si>
  <si>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</si>
  <si>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</si>
  <si>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</si>
  <si>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</si>
  <si>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</si>
  <si>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</si>
  <si>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</si>
  <si>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</si>
  <si>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</si>
  <si>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</si>
  <si>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</si>
  <si>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</si>
  <si>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</si>
  <si>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</si>
  <si>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</si>
  <si>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</si>
  <si>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</si>
  <si>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</si>
  <si>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</si>
  <si>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</si>
  <si>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</si>
  <si>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</si>
  <si>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</si>
  <si>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</si>
  <si>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</si>
  <si>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</si>
  <si>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</si>
  <si>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</si>
  <si>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</si>
  <si>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</si>
  <si>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</si>
  <si>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</si>
  <si>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</si>
  <si>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</si>
  <si>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</si>
  <si>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</si>
  <si>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</si>
  <si>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</si>
  <si>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</si>
  <si>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</si>
  <si>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</si>
  <si>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</si>
  <si>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</si>
  <si>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</si>
  <si>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</si>
  <si>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</si>
  <si>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</si>
  <si>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</si>
  <si>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</si>
  <si>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</si>
  <si>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</si>
  <si>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</si>
  <si>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</si>
  <si>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</si>
  <si>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</si>
  <si>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</si>
  <si>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</si>
  <si>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</si>
  <si>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</si>
  <si>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</si>
  <si>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</si>
  <si>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</si>
  <si>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</si>
  <si>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</si>
  <si>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</si>
  <si>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</si>
  <si>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</si>
  <si>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</si>
  <si>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</si>
  <si>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</si>
  <si>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</si>
  <si>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</si>
  <si>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</si>
  <si>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</si>
  <si>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</si>
  <si>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</si>
  <si>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</si>
  <si>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</si>
  <si>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</si>
  <si>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</si>
  <si>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</si>
  <si>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</si>
  <si>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</si>
  <si>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</si>
  <si>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</si>
  <si>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</si>
  <si>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</si>
  <si>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</si>
  <si>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</si>
  <si>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</si>
  <si>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</si>
  <si>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</si>
  <si>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</si>
  <si>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</si>
  <si>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</si>
  <si>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</si>
  <si>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</si>
  <si>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</si>
  <si>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</si>
  <si>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</si>
  <si>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</si>
  <si>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</si>
  <si>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</si>
  <si>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</si>
  <si>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</si>
  <si>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</si>
  <si>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</si>
  <si>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</si>
  <si>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</si>
  <si>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</si>
  <si>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</si>
  <si>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</si>
  <si>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</si>
  <si>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</si>
  <si>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</si>
  <si>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</si>
  <si>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</si>
  <si>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</si>
  <si>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</si>
  <si>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</si>
  <si>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</si>
  <si>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</si>
  <si>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</si>
  <si>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</si>
  <si>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</si>
  <si>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</si>
  <si>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</si>
  <si>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</si>
  <si>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</si>
  <si>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</si>
  <si>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</si>
  <si>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</si>
  <si>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</si>
  <si>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</si>
  <si>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</si>
  <si>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</si>
  <si>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</si>
  <si>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</si>
  <si>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</si>
  <si>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</si>
  <si>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</si>
  <si>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</si>
  <si>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</si>
  <si>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</si>
  <si>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</si>
  <si>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</si>
  <si>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</si>
  <si>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</si>
  <si>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</si>
  <si>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</si>
  <si>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</si>
  <si>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</si>
  <si>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</si>
  <si>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</si>
  <si>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</si>
  <si>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</si>
  <si>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</si>
  <si>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</si>
  <si>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</si>
  <si>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</si>
  <si>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</si>
  <si>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</si>
  <si>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</si>
  <si>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</si>
  <si>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</si>
  <si>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</si>
  <si>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</si>
  <si>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</si>
  <si>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</si>
  <si>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</si>
  <si>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</si>
  <si>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</si>
  <si>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</si>
  <si>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</si>
  <si>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</si>
  <si>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</si>
  <si>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</si>
  <si>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</si>
  <si>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</si>
  <si>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</si>
  <si>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</si>
  <si>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</si>
  <si>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</si>
  <si>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</si>
  <si>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</si>
  <si>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</si>
  <si>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</si>
  <si>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</si>
  <si>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</si>
  <si>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</si>
  <si>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</si>
  <si>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</si>
  <si>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</si>
  <si>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</si>
  <si>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</si>
  <si>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</si>
  <si>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</si>
  <si>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</si>
  <si>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</si>
  <si>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</si>
  <si>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</si>
  <si>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</si>
  <si>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</si>
  <si>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</si>
  <si>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</si>
  <si>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</si>
  <si>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</si>
  <si>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</si>
  <si>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</si>
  <si>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</si>
  <si>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</si>
  <si>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</si>
  <si>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</si>
  <si>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</si>
  <si>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</si>
  <si>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</si>
  <si>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</si>
  <si>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</si>
  <si>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</si>
  <si>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</si>
  <si>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</si>
  <si>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</si>
  <si>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</si>
  <si>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</si>
  <si>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</si>
  <si>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</si>
  <si>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</si>
  <si>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</si>
  <si>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</si>
  <si>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</si>
  <si>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</si>
  <si>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</si>
  <si>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</si>
  <si>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</si>
  <si>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</si>
  <si>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</si>
  <si>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</si>
  <si>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</si>
  <si>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</si>
  <si>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</si>
  <si>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</si>
  <si>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</si>
  <si>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</si>
  <si>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</si>
  <si>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</si>
  <si>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</si>
  <si>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</si>
  <si>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</si>
  <si>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</si>
  <si>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</si>
  <si>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</si>
  <si>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</si>
  <si>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</si>
  <si>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</si>
  <si>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</si>
  <si>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</si>
  <si>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</si>
  <si>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</si>
  <si>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</si>
  <si>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</si>
  <si>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</si>
  <si>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</si>
  <si>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</si>
  <si>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</si>
  <si>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</si>
  <si>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</si>
  <si>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</si>
  <si>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</si>
  <si>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</si>
  <si>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</si>
  <si>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</si>
  <si>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</si>
  <si>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</si>
  <si>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</si>
  <si>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</si>
  <si>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</si>
  <si>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</si>
  <si>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</si>
  <si>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</si>
  <si>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</si>
  <si>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</si>
  <si>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</si>
  <si>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</si>
  <si>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</si>
  <si>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</si>
  <si>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</si>
  <si>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</si>
  <si>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</si>
  <si>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</si>
  <si>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</si>
  <si>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</si>
  <si>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</si>
  <si>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</si>
  <si>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</si>
  <si>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</si>
  <si>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</si>
  <si>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</si>
  <si>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</si>
  <si>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</si>
  <si>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</si>
  <si>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</si>
  <si>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</si>
  <si>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</si>
  <si>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</si>
  <si>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</si>
  <si>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</si>
  <si>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</si>
  <si>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</si>
  <si>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</si>
  <si>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</si>
  <si>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</si>
  <si>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</si>
  <si>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</si>
  <si>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</si>
  <si>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</si>
  <si>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</si>
  <si>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</si>
  <si>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</si>
  <si>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</si>
  <si>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</si>
  <si>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</si>
  <si>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</si>
  <si>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</si>
  <si>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</si>
  <si>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</si>
  <si>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</si>
  <si>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</si>
  <si>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</si>
  <si>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</si>
  <si>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</si>
  <si>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</si>
  <si>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</si>
  <si>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</si>
  <si>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</si>
  <si>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</si>
  <si>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</si>
  <si>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</si>
  <si>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</si>
  <si>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</si>
  <si>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</si>
  <si>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</si>
  <si>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</si>
  <si>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</si>
  <si>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</si>
  <si>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</si>
  <si>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</si>
  <si>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</si>
  <si>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</si>
  <si>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</si>
  <si>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</si>
  <si>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</si>
  <si>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</si>
  <si>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</si>
  <si>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</si>
  <si>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</si>
  <si>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</si>
  <si>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</si>
  <si>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</si>
  <si>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</si>
  <si>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</si>
  <si>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</si>
  <si>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</si>
  <si>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</si>
  <si>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</si>
  <si>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</si>
  <si>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</si>
  <si>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</si>
  <si>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</si>
  <si>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</si>
  <si>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</si>
  <si>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</si>
  <si>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</si>
  <si>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</si>
  <si>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</si>
  <si>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</si>
  <si>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</si>
  <si>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</si>
  <si>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</si>
  <si>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</si>
  <si>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</si>
  <si>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</si>
  <si>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</si>
  <si>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</si>
  <si>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</si>
  <si>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</si>
  <si>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</si>
  <si>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</si>
  <si>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</si>
  <si>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</si>
  <si>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</si>
  <si>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</si>
  <si>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</si>
  <si>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</si>
  <si>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</si>
  <si>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</si>
  <si>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</si>
  <si>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</si>
  <si>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</si>
  <si>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</si>
  <si>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</si>
  <si>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</si>
  <si>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</si>
  <si>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</si>
  <si>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</si>
  <si>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</si>
  <si>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</si>
  <si>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</si>
  <si>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</si>
  <si>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</si>
  <si>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</si>
  <si>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</si>
  <si>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</si>
  <si>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</si>
  <si>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</si>
  <si>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</si>
  <si>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</si>
  <si>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</si>
  <si>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</si>
  <si>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</si>
  <si>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</si>
  <si>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</si>
  <si>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</si>
  <si>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</si>
  <si>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</si>
  <si>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</si>
  <si>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</si>
  <si>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</si>
  <si>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</si>
  <si>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</si>
  <si>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</si>
  <si>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</si>
  <si>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</si>
  <si>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</si>
  <si>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</si>
  <si>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</si>
  <si>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</si>
  <si>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</si>
  <si>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</si>
  <si>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</si>
  <si>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</si>
  <si>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</si>
  <si>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</si>
  <si>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</si>
  <si>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</si>
  <si>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</si>
  <si>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</si>
  <si>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</si>
  <si>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</si>
  <si>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</si>
  <si>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</si>
  <si>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</si>
  <si>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</si>
  <si>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</si>
  <si>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</si>
  <si>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</si>
  <si>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</si>
  <si>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</si>
  <si>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</si>
  <si>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</si>
  <si>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</si>
  <si>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</si>
  <si>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</si>
  <si>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</si>
  <si>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</si>
  <si>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</si>
  <si>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</si>
  <si>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</si>
  <si>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</si>
  <si>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</si>
  <si>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</si>
  <si>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</si>
  <si>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</si>
  <si>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</si>
  <si>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</si>
  <si>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</si>
  <si>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</si>
  <si>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</si>
  <si>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</si>
  <si>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</si>
  <si>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</si>
  <si>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</si>
  <si>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</si>
  <si>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</si>
  <si>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</si>
  <si>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</si>
  <si>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</si>
  <si>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</si>
  <si>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</si>
  <si>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</si>
  <si>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</si>
  <si>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</si>
  <si>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</si>
  <si>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</si>
  <si>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</si>
  <si>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</si>
  <si>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</si>
  <si>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</si>
  <si>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</si>
  <si>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</si>
  <si>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</si>
  <si>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</si>
  <si>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</si>
  <si>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</si>
  <si>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</si>
  <si>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</si>
  <si>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</si>
  <si>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</si>
  <si>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</si>
  <si>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</si>
  <si>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</si>
  <si>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</si>
  <si>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</si>
  <si>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</si>
  <si>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</si>
  <si>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</si>
  <si>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</si>
  <si>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</si>
  <si>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</si>
  <si>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</si>
  <si>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</si>
  <si>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</si>
  <si>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</si>
  <si>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</si>
  <si>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</si>
  <si>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</si>
  <si>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</si>
  <si>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</si>
  <si>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</si>
  <si>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</si>
  <si>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</si>
  <si>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</si>
  <si>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</si>
  <si>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</si>
  <si>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</si>
  <si>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</si>
  <si>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</si>
  <si>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</si>
  <si>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</si>
  <si>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</si>
  <si>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</si>
  <si>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</si>
  <si>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</si>
  <si>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</si>
  <si>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</si>
  <si>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</si>
  <si>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</si>
  <si>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</si>
  <si>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</si>
  <si>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</si>
  <si>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</si>
  <si>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</si>
  <si>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</si>
  <si>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</si>
  <si>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</si>
  <si>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</si>
  <si>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</si>
  <si>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</si>
  <si>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</si>
  <si>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</si>
  <si>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</si>
  <si>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</si>
  <si>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</si>
  <si>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</si>
  <si>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</si>
  <si>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</si>
  <si>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</si>
  <si>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</si>
  <si>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</si>
  <si>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</si>
  <si>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</si>
  <si>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</si>
  <si>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</si>
  <si>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</si>
  <si>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</si>
  <si>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</si>
  <si>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</si>
  <si>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</si>
  <si>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</si>
  <si>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</si>
  <si>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</si>
  <si>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</si>
  <si>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</si>
  <si>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</si>
  <si>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</si>
  <si>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</si>
  <si>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</si>
  <si>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</si>
  <si>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</si>
  <si>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</si>
  <si>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</si>
  <si>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</si>
  <si>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</si>
  <si>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</si>
  <si>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</si>
  <si>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</si>
  <si>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</si>
  <si>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</si>
  <si>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</si>
  <si>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</si>
  <si>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</si>
  <si>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</si>
  <si>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</si>
  <si>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</si>
  <si>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</si>
  <si>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</si>
  <si>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</si>
  <si>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</si>
  <si>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</si>
  <si>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</si>
  <si>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</si>
  <si>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</si>
  <si>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</si>
  <si>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</si>
  <si>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</si>
  <si>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</si>
  <si>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</si>
  <si>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</si>
  <si>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</si>
  <si>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</si>
  <si>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</si>
  <si>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</si>
  <si>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</si>
  <si>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</si>
  <si>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</si>
  <si>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</si>
  <si>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</si>
  <si>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</si>
  <si>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</si>
  <si>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</si>
  <si>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</si>
  <si>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</si>
  <si>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</si>
  <si>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</si>
  <si>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</si>
  <si>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</si>
  <si>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</si>
  <si>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</si>
  <si>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</si>
  <si>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</si>
  <si>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</si>
  <si>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</si>
  <si>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</si>
  <si>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</si>
  <si>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</si>
  <si>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</si>
  <si>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</si>
  <si>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</si>
  <si>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</si>
  <si>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</si>
  <si>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</si>
  <si>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</si>
  <si>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</si>
  <si>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</si>
  <si>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</si>
  <si>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</si>
  <si>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</si>
  <si>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</si>
  <si>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</si>
  <si>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</si>
  <si>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</si>
  <si>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</si>
  <si>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</si>
  <si>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</si>
  <si>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</si>
  <si>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</si>
  <si>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</si>
  <si>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</si>
  <si>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</si>
  <si>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</si>
  <si>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</si>
  <si>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</si>
  <si>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</si>
  <si>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</si>
  <si>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</si>
  <si>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</si>
  <si>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</si>
  <si>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</si>
  <si>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</si>
  <si>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</si>
  <si>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</si>
  <si>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</si>
  <si>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</si>
  <si>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</si>
  <si>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</si>
  <si>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</si>
  <si>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</si>
  <si>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</si>
  <si>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</si>
  <si>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</si>
  <si>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</si>
  <si>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</si>
  <si>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</si>
  <si>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</si>
  <si>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</si>
  <si>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</si>
  <si>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</si>
  <si>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</si>
  <si>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</si>
  <si>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</si>
  <si>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</si>
  <si>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</si>
  <si>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</si>
  <si>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</si>
  <si>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</si>
  <si>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</si>
  <si>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</si>
  <si>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</si>
  <si>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</si>
  <si>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</si>
  <si>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</si>
  <si>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</si>
  <si>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</si>
  <si>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</si>
  <si>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</si>
  <si>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</si>
  <si>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</si>
  <si>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</si>
  <si>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</si>
  <si>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</si>
  <si>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</si>
  <si>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</si>
  <si>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</si>
  <si>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</si>
  <si>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</si>
  <si>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</si>
  <si>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</si>
  <si>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</si>
  <si>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</si>
  <si>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</si>
  <si>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</si>
  <si>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</si>
  <si>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</si>
  <si>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</si>
  <si>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</si>
  <si>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</si>
  <si>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</si>
  <si>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</si>
  <si>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</si>
  <si>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</si>
  <si>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</si>
  <si>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</si>
  <si>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</si>
  <si>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</si>
  <si>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</si>
  <si>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</si>
  <si>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</si>
  <si>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</si>
  <si>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</si>
  <si>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</si>
  <si>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</si>
  <si>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</si>
  <si>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</si>
  <si>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</si>
  <si>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</si>
  <si>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</si>
  <si>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</si>
  <si>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</si>
  <si>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</si>
  <si>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</si>
  <si>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</si>
  <si>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</si>
  <si>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</si>
  <si>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</si>
  <si>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</si>
  <si>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</si>
  <si>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</si>
  <si>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</si>
  <si>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</si>
  <si>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</si>
  <si>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</si>
  <si>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</si>
  <si>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</si>
  <si>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</si>
  <si>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</si>
  <si>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</si>
  <si>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</si>
  <si>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</si>
  <si>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</si>
  <si>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</si>
  <si>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</si>
  <si>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</si>
  <si>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</si>
  <si>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</si>
  <si>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</si>
  <si>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</si>
  <si>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</si>
  <si>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</si>
  <si>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</si>
  <si>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</si>
  <si>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</si>
  <si>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</si>
  <si>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</si>
  <si>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</si>
  <si>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</si>
  <si>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</si>
  <si>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</si>
  <si>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</si>
  <si>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</si>
  <si>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</si>
  <si>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</si>
  <si>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</si>
  <si>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</si>
  <si>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</si>
  <si>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</si>
  <si>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</si>
  <si>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</si>
  <si>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</si>
  <si>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</si>
  <si>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</si>
  <si>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</si>
  <si>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</si>
  <si>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</si>
  <si>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</si>
  <si>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</si>
  <si>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</si>
  <si>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</si>
  <si>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</si>
  <si>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</si>
  <si>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</si>
  <si>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</si>
  <si>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</si>
  <si>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</si>
  <si>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</si>
  <si>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</si>
  <si>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</si>
  <si>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</si>
  <si>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</si>
  <si>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</si>
  <si>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</si>
  <si>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</si>
  <si>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</si>
  <si>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</si>
  <si>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</si>
  <si>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</si>
  <si>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</si>
  <si>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</si>
  <si>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</si>
  <si>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</si>
  <si>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</si>
  <si>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</si>
  <si>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</si>
  <si>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</si>
  <si>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</si>
  <si>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</si>
  <si>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</si>
  <si>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</si>
  <si>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</si>
  <si>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</si>
  <si>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</si>
  <si>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</si>
  <si>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</si>
  <si>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</si>
  <si>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</si>
  <si>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</si>
  <si>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</si>
  <si>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</si>
  <si>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</si>
  <si>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</si>
  <si>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</si>
  <si>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</si>
  <si>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</si>
  <si>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</si>
  <si>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</si>
  <si>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</si>
  <si>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</si>
  <si>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</si>
  <si>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</si>
  <si>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</si>
  <si>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</si>
  <si>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</si>
  <si>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</si>
  <si>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</si>
  <si>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</si>
  <si>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</si>
  <si>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</si>
  <si>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</si>
  <si>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</si>
  <si>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</si>
  <si>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</si>
  <si>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</si>
  <si>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</si>
  <si>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</si>
  <si>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</si>
  <si>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</si>
  <si>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</si>
  <si>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</si>
  <si>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</si>
  <si>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</si>
  <si>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</si>
  <si>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</si>
  <si>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</si>
  <si>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</si>
  <si>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</si>
  <si>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</si>
  <si>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</si>
  <si>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</si>
  <si>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</si>
  <si>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</si>
  <si>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</si>
  <si>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</si>
  <si>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</si>
  <si>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</si>
  <si>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</si>
  <si>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</si>
  <si>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</si>
  <si>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</si>
  <si>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</si>
  <si>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</si>
  <si>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</si>
  <si>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</si>
  <si>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</si>
  <si>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</si>
  <si>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</si>
  <si>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</si>
  <si>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</si>
  <si>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</si>
  <si>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</si>
  <si>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</si>
  <si>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</si>
  <si>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</si>
  <si>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</si>
  <si>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</si>
  <si>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</si>
  <si>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</si>
  <si>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</si>
  <si>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</si>
  <si>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</si>
  <si>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</si>
  <si>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</si>
  <si>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</si>
  <si>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</si>
  <si>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</si>
  <si>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</si>
  <si>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</si>
  <si>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</si>
  <si>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</si>
  <si>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</si>
  <si>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</si>
  <si>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</si>
  <si>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</si>
  <si>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</si>
  <si>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</si>
  <si>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</si>
  <si>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</si>
  <si>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</si>
  <si>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</si>
  <si>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</si>
  <si>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</si>
  <si>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</si>
  <si>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</si>
  <si>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</si>
  <si>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</si>
  <si>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</si>
  <si>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</si>
  <si>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</si>
  <si>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</si>
  <si>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</si>
  <si>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</si>
  <si>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</si>
  <si>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</si>
  <si>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</si>
  <si>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</si>
  <si>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</si>
  <si>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</si>
  <si>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</si>
  <si>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</si>
  <si>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</si>
  <si>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</si>
  <si>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</si>
  <si>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</si>
  <si>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</si>
  <si>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</si>
  <si>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</si>
  <si>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</si>
  <si>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</si>
  <si>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</si>
  <si>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</si>
  <si>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</si>
  <si>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</si>
  <si>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</si>
  <si>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</si>
  <si>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</si>
  <si>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</si>
  <si>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</si>
  <si>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</si>
  <si>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</si>
  <si>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</si>
  <si>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</si>
  <si>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</si>
  <si>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</si>
  <si>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</si>
  <si>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</si>
  <si>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</si>
  <si>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</si>
  <si>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</si>
  <si>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</si>
  <si>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</si>
  <si>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</si>
  <si>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</si>
  <si>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</si>
  <si>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</si>
  <si>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</si>
  <si>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</si>
  <si>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</si>
  <si>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</si>
  <si>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</si>
  <si>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</si>
  <si>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</si>
  <si>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</si>
  <si>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</si>
  <si>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</si>
  <si>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</si>
  <si>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</si>
  <si>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</si>
  <si>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</si>
  <si>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</si>
  <si>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</si>
  <si>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</si>
  <si>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</si>
  <si>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</si>
  <si>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</si>
  <si>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</si>
  <si>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</si>
  <si>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</si>
  <si>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</si>
  <si>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</si>
  <si>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</si>
  <si>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</si>
  <si>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</si>
  <si>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</si>
  <si>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</si>
  <si>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</si>
  <si>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</si>
  <si>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</si>
  <si>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</si>
  <si>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</si>
  <si>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</si>
  <si>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</si>
  <si>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</si>
  <si>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</si>
  <si>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</si>
  <si>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</si>
  <si>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</si>
  <si>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</si>
  <si>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</si>
  <si>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</si>
  <si>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</si>
  <si>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</si>
  <si>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</si>
  <si>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</si>
  <si>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</si>
  <si>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</si>
  <si>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</si>
  <si>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</si>
  <si>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</si>
  <si>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</si>
  <si>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</si>
  <si>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</si>
  <si>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</si>
  <si>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</si>
  <si>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</si>
  <si>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</si>
  <si>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</si>
  <si>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</si>
  <si>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</si>
  <si>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</si>
  <si>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</si>
  <si>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</si>
  <si>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</si>
  <si>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</si>
  <si>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</si>
  <si>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</si>
  <si>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</si>
  <si>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</si>
  <si>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</si>
  <si>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</si>
  <si>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</si>
  <si>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</si>
  <si>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</si>
  <si>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</si>
  <si>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</si>
  <si>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</si>
  <si>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</si>
  <si>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</si>
  <si>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</si>
  <si>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</si>
  <si>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</si>
  <si>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</si>
  <si>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</si>
  <si>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</si>
  <si>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</si>
  <si>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</si>
  <si>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</si>
  <si>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</si>
  <si>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</si>
  <si>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</si>
  <si>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</si>
  <si>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</si>
  <si>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</si>
  <si>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</si>
  <si>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</si>
  <si>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</si>
  <si>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</si>
  <si>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</si>
  <si>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</si>
  <si>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</si>
  <si>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</si>
  <si>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</si>
  <si>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</si>
  <si>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</si>
  <si>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</si>
  <si>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</si>
  <si>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</si>
  <si>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</si>
  <si>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</si>
  <si>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</si>
  <si>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</si>
  <si>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</si>
  <si>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</si>
  <si>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</si>
  <si>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</si>
  <si>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</si>
  <si>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</si>
  <si>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</si>
  <si>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</si>
  <si>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</si>
  <si>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</si>
  <si>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</si>
  <si>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</si>
  <si>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</si>
  <si>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</si>
  <si>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</si>
  <si>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</si>
  <si>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</si>
  <si>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</si>
  <si>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</si>
  <si>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</si>
  <si>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</si>
  <si>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</si>
  <si>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</si>
  <si>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</si>
  <si>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</si>
  <si>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</si>
  <si>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</si>
  <si>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</si>
  <si>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</si>
  <si>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</si>
  <si>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</si>
  <si>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</si>
  <si>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</si>
  <si>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</si>
  <si>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</si>
  <si>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</si>
  <si>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</si>
  <si>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</si>
  <si>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</si>
  <si>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</si>
  <si>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</si>
  <si>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</si>
  <si>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</si>
  <si>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</si>
  <si>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</si>
  <si>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</si>
  <si>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</si>
  <si>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</si>
  <si>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</si>
  <si>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</si>
  <si>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</si>
  <si>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</si>
  <si>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</si>
  <si>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</si>
  <si>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</si>
  <si>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</si>
  <si>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</si>
  <si>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</si>
  <si>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</si>
  <si>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</si>
  <si>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</si>
  <si>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</si>
  <si>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</si>
  <si>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</si>
  <si>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</si>
  <si>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</si>
  <si>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</si>
  <si>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</si>
  <si>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</si>
  <si>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</si>
  <si>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</si>
  <si>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</si>
  <si>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</si>
  <si>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</si>
  <si>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</si>
  <si>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</si>
  <si>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</si>
  <si>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</si>
  <si>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</si>
  <si>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</si>
  <si>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</si>
  <si>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</si>
  <si>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</si>
  <si>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</si>
  <si>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</si>
  <si>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</si>
  <si>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</si>
  <si>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</si>
  <si>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</si>
  <si>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</si>
  <si>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</si>
  <si>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</si>
  <si>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</si>
  <si>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</si>
  <si>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</si>
  <si>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</si>
  <si>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</si>
  <si>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</si>
  <si>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</si>
  <si>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</si>
  <si>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</si>
  <si>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</si>
  <si>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</si>
  <si>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</si>
  <si>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</si>
  <si>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</si>
  <si>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</si>
  <si>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</si>
  <si>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</si>
  <si>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</si>
  <si>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</si>
  <si>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</si>
  <si>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</si>
  <si>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</si>
  <si>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</si>
  <si>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</si>
  <si>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</si>
  <si>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</si>
  <si>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</si>
  <si>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</si>
  <si>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</si>
  <si>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</si>
  <si>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</si>
  <si>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</si>
  <si>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</si>
  <si>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</si>
  <si>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</si>
  <si>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</si>
  <si>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</si>
  <si>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</si>
  <si>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</si>
  <si>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</si>
  <si>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</si>
  <si>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</si>
  <si>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</si>
  <si>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</si>
  <si>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</si>
  <si>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</si>
  <si>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</si>
  <si>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</si>
  <si>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</si>
  <si>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</si>
  <si>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</si>
  <si>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</si>
  <si>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</si>
  <si>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</si>
  <si>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</si>
  <si>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</si>
  <si>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</si>
  <si>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</si>
  <si>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</si>
  <si>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</si>
  <si>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</si>
  <si>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</si>
  <si>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</si>
  <si>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</si>
  <si>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</si>
  <si>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</si>
  <si>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</si>
  <si>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</si>
  <si>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</si>
  <si>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</si>
  <si>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</si>
  <si>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</si>
  <si>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</si>
  <si>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</si>
  <si>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</si>
  <si>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</si>
  <si>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</si>
  <si>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</si>
  <si>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</si>
  <si>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</si>
  <si>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</si>
  <si>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</si>
  <si>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</si>
  <si>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</si>
  <si>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</si>
  <si>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</si>
  <si>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</si>
  <si>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</si>
  <si>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</si>
  <si>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</si>
  <si>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</si>
  <si>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</si>
  <si>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</si>
  <si>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</si>
  <si>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</si>
  <si>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</si>
  <si>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</si>
  <si>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</si>
  <si>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</si>
  <si>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</si>
  <si>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</si>
  <si>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</si>
  <si>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</si>
  <si>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</si>
  <si>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</si>
  <si>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</si>
  <si>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</si>
  <si>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</si>
  <si>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</si>
  <si>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</si>
  <si>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</si>
  <si>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</si>
  <si>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</si>
  <si>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</si>
  <si>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</si>
  <si>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</si>
  <si>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</si>
  <si>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</si>
  <si>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</si>
  <si>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</si>
  <si>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</si>
  <si>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</si>
  <si>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</si>
  <si>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</si>
  <si>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</si>
  <si>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</si>
  <si>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</si>
  <si>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</si>
  <si>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</si>
  <si>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</si>
  <si>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</si>
  <si>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</si>
  <si>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</si>
  <si>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</si>
  <si>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</si>
  <si>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</si>
  <si>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</si>
  <si>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</si>
  <si>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</si>
  <si>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</si>
  <si>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</si>
  <si>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</si>
  <si>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</si>
  <si>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</si>
  <si>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</si>
  <si>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</si>
  <si>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</si>
  <si>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</si>
  <si>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</si>
  <si>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</si>
  <si>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</si>
  <si>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</si>
  <si>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</si>
  <si>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</si>
  <si>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</si>
  <si>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</si>
  <si>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</si>
  <si>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</si>
  <si>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</si>
  <si>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</si>
  <si>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</si>
  <si>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</si>
  <si>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</si>
  <si>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</si>
  <si>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</si>
  <si>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</si>
  <si>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</si>
  <si>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</si>
  <si>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</si>
  <si>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</si>
  <si>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</si>
  <si>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</si>
  <si>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</si>
  <si>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</si>
  <si>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</si>
  <si>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</si>
  <si>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</si>
  <si>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</si>
  <si>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</si>
  <si>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</si>
  <si>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</si>
  <si>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</si>
  <si>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</si>
  <si>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</si>
  <si>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</si>
  <si>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</si>
  <si>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</si>
  <si>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</si>
  <si>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</si>
  <si>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</si>
  <si>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</si>
  <si>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</si>
  <si>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</si>
  <si>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</si>
  <si>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</si>
  <si>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</si>
  <si>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</si>
  <si>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</si>
  <si>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</si>
  <si>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</si>
  <si>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</si>
  <si>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</si>
  <si>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</si>
  <si>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</si>
  <si>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</si>
  <si>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</si>
  <si>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</si>
  <si>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</si>
  <si>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</si>
  <si>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</si>
  <si>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</si>
  <si>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</si>
  <si>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</si>
  <si>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</si>
  <si>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</si>
  <si>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</si>
  <si>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</si>
  <si>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</si>
  <si>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</si>
  <si>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</si>
  <si>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</si>
  <si>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</si>
  <si>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</si>
  <si>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</si>
  <si>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</si>
  <si>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</si>
  <si>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</si>
  <si>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</si>
  <si>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</si>
  <si>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</si>
  <si>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</si>
  <si>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</si>
  <si>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</si>
  <si>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</si>
  <si>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</si>
  <si>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</si>
  <si>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</si>
  <si>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</si>
  <si>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</si>
  <si>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</si>
  <si>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</si>
  <si>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</si>
  <si>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</si>
  <si>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</si>
  <si>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</si>
  <si>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</si>
  <si>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</si>
  <si>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</si>
  <si>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</si>
  <si>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</si>
  <si>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</si>
  <si>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</si>
  <si>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</si>
  <si>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</si>
  <si>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</si>
  <si>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</si>
  <si>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</si>
  <si>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</si>
  <si>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</si>
  <si>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</si>
  <si>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</si>
  <si>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</si>
  <si>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</si>
  <si>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</si>
  <si>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</si>
  <si>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</si>
  <si>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</si>
  <si>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</si>
  <si>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</si>
  <si>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</si>
  <si>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</si>
  <si>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</si>
  <si>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</si>
  <si>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</si>
  <si>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</si>
  <si>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</si>
  <si>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</si>
  <si>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</si>
  <si>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</si>
  <si>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</si>
  <si>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</si>
  <si>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</si>
  <si>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</si>
  <si>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</si>
  <si>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</si>
  <si>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</si>
  <si>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</si>
  <si>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</si>
  <si>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</si>
  <si>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</si>
  <si>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</si>
  <si>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</si>
  <si>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</si>
  <si>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</si>
  <si>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</si>
  <si>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</si>
  <si>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</si>
  <si>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</si>
  <si>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</si>
  <si>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</si>
  <si>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</si>
  <si>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</si>
  <si>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</si>
  <si>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</si>
  <si>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</si>
  <si>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</si>
  <si>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</si>
  <si>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</si>
  <si>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</si>
  <si>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</si>
  <si>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</si>
  <si>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</si>
  <si>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</si>
  <si>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</si>
  <si>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</si>
  <si>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</si>
  <si>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</si>
  <si>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</si>
  <si>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</si>
  <si>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</si>
  <si>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</si>
  <si>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</si>
  <si>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</si>
  <si>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</si>
  <si>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</si>
  <si>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</si>
  <si>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</si>
  <si>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</si>
  <si>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</si>
  <si>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</si>
  <si>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</si>
  <si>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</si>
  <si>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</si>
  <si>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</si>
  <si>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</si>
  <si>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</si>
  <si>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</si>
  <si>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</si>
  <si>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</si>
  <si>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</si>
  <si>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</si>
  <si>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</si>
  <si>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</si>
  <si>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</si>
  <si>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</si>
  <si>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</si>
  <si>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</si>
  <si>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</si>
  <si>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</si>
  <si>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</si>
  <si>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</si>
  <si>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</si>
  <si>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</si>
  <si>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</si>
  <si>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</si>
  <si>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</si>
  <si>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</si>
  <si>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</si>
  <si>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</si>
  <si>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</si>
  <si>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</si>
  <si>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</si>
  <si>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</si>
  <si>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</si>
  <si>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</si>
  <si>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</si>
  <si>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</si>
  <si>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</si>
  <si>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</si>
  <si>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</si>
  <si>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</si>
  <si>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</si>
  <si>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</si>
  <si>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</si>
  <si>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</si>
  <si>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</si>
  <si>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</si>
  <si>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</si>
  <si>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</si>
  <si>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</si>
  <si>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</si>
  <si>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</si>
  <si>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</si>
  <si>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</si>
  <si>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</si>
  <si>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</si>
  <si>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</si>
  <si>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</si>
  <si>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</si>
  <si>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</si>
  <si>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</si>
  <si>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</si>
  <si>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</si>
  <si>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</si>
  <si>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</si>
  <si>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</si>
  <si>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</si>
  <si>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</si>
  <si>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</si>
  <si>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</si>
  <si>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</si>
  <si>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</si>
  <si>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</si>
  <si>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</si>
  <si>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</si>
  <si>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</si>
  <si>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</si>
  <si>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</si>
  <si>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</si>
  <si>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</si>
  <si>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</si>
  <si>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</si>
  <si>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</si>
  <si>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</si>
  <si>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</si>
  <si>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</si>
  <si>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</si>
  <si>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</si>
  <si>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</si>
  <si>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</si>
  <si>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</si>
  <si>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</si>
  <si>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</si>
  <si>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</si>
  <si>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</si>
  <si>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</si>
  <si>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</si>
  <si>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</si>
  <si>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</si>
  <si>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</si>
  <si>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</si>
  <si>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</si>
  <si>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</si>
  <si>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</si>
  <si>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</si>
  <si>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</si>
  <si>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</si>
  <si>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</si>
  <si>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</si>
  <si>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</si>
  <si>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</si>
  <si>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</si>
  <si>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</si>
  <si>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</si>
  <si>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</si>
  <si>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</si>
  <si>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</si>
  <si>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</si>
  <si>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</si>
  <si>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</si>
  <si>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</si>
  <si>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</si>
  <si>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</si>
  <si>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</si>
  <si>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</si>
  <si>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</si>
  <si>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</si>
  <si>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</si>
  <si>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</si>
  <si>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</si>
  <si>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</si>
  <si>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</si>
  <si>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</si>
  <si>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</si>
  <si>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</si>
  <si>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</si>
  <si>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</si>
  <si>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</si>
  <si>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</si>
  <si>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</si>
  <si>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</si>
  <si>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</si>
  <si>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</si>
  <si>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</si>
  <si>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</si>
  <si>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</si>
  <si>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</si>
  <si>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</si>
  <si>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</si>
  <si>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</si>
  <si>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</si>
  <si>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</si>
  <si>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</si>
  <si>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</si>
  <si>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</si>
  <si>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</si>
  <si>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</si>
  <si>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</si>
  <si>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</si>
  <si>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</si>
  <si>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</si>
  <si>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</si>
  <si>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</si>
  <si>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</si>
  <si>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</si>
  <si>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</si>
  <si>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</si>
  <si>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</si>
  <si>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</si>
  <si>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</si>
  <si>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</si>
  <si>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</si>
  <si>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</si>
  <si>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</si>
  <si>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</si>
  <si>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</si>
  <si>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</si>
  <si>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</si>
  <si>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</si>
  <si>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</si>
  <si>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</si>
  <si>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</si>
  <si>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</si>
  <si>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</si>
  <si>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</si>
  <si>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</si>
  <si>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</si>
  <si>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</si>
  <si>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</si>
  <si>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</si>
  <si>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</si>
  <si>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</si>
  <si>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</si>
  <si>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</si>
  <si>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</si>
  <si>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</si>
  <si>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</si>
  <si>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</si>
  <si>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</si>
  <si>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</si>
  <si>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</si>
  <si>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</si>
  <si>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</si>
  <si>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</si>
  <si>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</si>
  <si>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</si>
  <si>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</si>
  <si>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</si>
  <si>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</si>
  <si>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</si>
  <si>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</si>
  <si>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</si>
  <si>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</si>
  <si>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</si>
  <si>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</si>
  <si>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</si>
  <si>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</si>
  <si>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</si>
  <si>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</si>
  <si>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</si>
  <si>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</si>
  <si>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</si>
  <si>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</si>
  <si>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</si>
  <si>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</si>
  <si>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</si>
  <si>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</si>
  <si>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</si>
  <si>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</si>
  <si>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</si>
  <si>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</si>
  <si>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</si>
  <si>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</si>
  <si>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</si>
  <si>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</si>
  <si>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</si>
  <si>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</si>
  <si>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</si>
  <si>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</si>
  <si>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</si>
  <si>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</si>
  <si>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</si>
  <si>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</si>
  <si>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</si>
  <si>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</si>
  <si>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</si>
  <si>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</si>
  <si>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</si>
  <si>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</si>
  <si>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</si>
  <si>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</si>
  <si>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</si>
  <si>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</si>
  <si>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</si>
  <si>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</si>
  <si>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</si>
  <si>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</si>
  <si>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</si>
  <si>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</si>
  <si>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</si>
  <si>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</si>
  <si>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</si>
  <si>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</si>
  <si>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</si>
  <si>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</si>
  <si>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</si>
  <si>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</si>
  <si>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</si>
  <si>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</si>
  <si>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</si>
  <si>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</si>
  <si>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</si>
  <si>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</si>
  <si>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</si>
  <si>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</si>
  <si>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</si>
  <si>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</si>
  <si>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</si>
  <si>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</si>
  <si>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</si>
  <si>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</si>
  <si>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</si>
  <si>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</si>
  <si>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</si>
  <si>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</si>
  <si>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</si>
  <si>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</si>
  <si>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</si>
  <si>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</si>
  <si>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</si>
  <si>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</si>
  <si>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</si>
  <si>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</si>
  <si>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</si>
  <si>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</si>
  <si>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</si>
  <si>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</si>
  <si>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</si>
  <si>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</si>
  <si>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</si>
  <si>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</si>
  <si>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</si>
  <si>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</si>
  <si>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</si>
  <si>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</si>
  <si>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</si>
  <si>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</si>
  <si>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</si>
  <si>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</si>
  <si>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</si>
  <si>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</si>
  <si>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</si>
  <si>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</si>
  <si>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</si>
  <si>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</si>
  <si>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</si>
  <si>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</si>
  <si>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</si>
  <si>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</si>
  <si>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</si>
  <si>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</si>
  <si>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</si>
  <si>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</si>
  <si>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</si>
  <si>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</si>
  <si>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</si>
  <si>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</si>
  <si>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</si>
  <si>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</si>
  <si>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</si>
  <si>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</si>
  <si>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</si>
  <si>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</si>
  <si>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</si>
  <si>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</si>
  <si>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</si>
  <si>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</si>
  <si>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</si>
  <si>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</si>
  <si>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</si>
  <si>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</si>
  <si>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</si>
  <si>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</si>
  <si>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</si>
  <si>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</si>
  <si>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</si>
  <si>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</si>
  <si>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</si>
  <si>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</si>
  <si>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</si>
  <si>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</si>
  <si>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</si>
  <si>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</si>
  <si>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</si>
  <si>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</si>
  <si>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</si>
  <si>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</si>
  <si>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</si>
  <si>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</si>
  <si>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</si>
  <si>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</si>
  <si>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</si>
  <si>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</si>
  <si>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</si>
  <si>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</si>
  <si>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</si>
  <si>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</si>
  <si>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</si>
  <si>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</si>
  <si>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</si>
  <si>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</si>
  <si>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</si>
  <si>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</si>
  <si>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</si>
  <si>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</si>
  <si>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</si>
  <si>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</si>
  <si>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</si>
  <si>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</si>
  <si>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</si>
  <si>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</si>
  <si>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</si>
  <si>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</si>
  <si>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</si>
  <si>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</si>
  <si>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</si>
  <si>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</si>
  <si>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</si>
  <si>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</si>
  <si>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</si>
  <si>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</si>
  <si>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</si>
  <si>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</si>
  <si>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</si>
  <si>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</si>
  <si>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</si>
  <si>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</si>
  <si>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</si>
  <si>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</si>
  <si>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</si>
  <si>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</si>
  <si>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</si>
  <si>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</si>
  <si>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</si>
  <si>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</si>
  <si>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</si>
  <si>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</si>
  <si>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</si>
  <si>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</si>
  <si>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</si>
  <si>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</si>
  <si>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</si>
  <si>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</si>
  <si>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</si>
  <si>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</si>
  <si>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</si>
  <si>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</si>
  <si>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</si>
  <si>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</si>
  <si>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</si>
  <si>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</si>
  <si>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</si>
  <si>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</si>
  <si>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</si>
  <si>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</si>
  <si>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</si>
  <si>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</si>
  <si>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</si>
  <si>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</si>
  <si>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</si>
  <si>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</si>
  <si>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</si>
  <si>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</si>
  <si>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</si>
  <si>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</si>
  <si>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</si>
  <si>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</si>
  <si>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</si>
  <si>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</si>
  <si>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</si>
  <si>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</si>
  <si>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</si>
  <si>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</si>
  <si>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</si>
  <si>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</si>
  <si>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</si>
  <si>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</si>
  <si>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</si>
  <si>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</si>
  <si>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</si>
  <si>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</si>
  <si>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</si>
  <si>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</si>
  <si>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</si>
  <si>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</si>
  <si>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</si>
  <si>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</si>
  <si>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</si>
  <si>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</si>
  <si>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</si>
  <si>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</si>
  <si>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</si>
  <si>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</si>
  <si>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</si>
  <si>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</si>
  <si>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</si>
  <si>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</si>
  <si>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</si>
  <si>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</si>
  <si>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</si>
  <si>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</si>
  <si>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</si>
  <si>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</si>
  <si>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</si>
  <si>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</si>
  <si>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</si>
  <si>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</si>
  <si>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</si>
  <si>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</si>
  <si>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</si>
  <si>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</si>
  <si>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</si>
  <si>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</si>
  <si>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</si>
  <si>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</si>
  <si>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</si>
  <si>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</si>
  <si>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</si>
  <si>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</si>
  <si>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</si>
  <si>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</si>
  <si>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</si>
  <si>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</si>
  <si>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</si>
  <si>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</si>
  <si>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</si>
  <si>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</si>
  <si>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</si>
  <si>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</si>
  <si>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</si>
  <si>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</si>
  <si>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</si>
  <si>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</si>
  <si>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</si>
  <si>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</si>
  <si>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</si>
  <si>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</si>
  <si>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</si>
  <si>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</si>
  <si>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</si>
  <si>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</si>
  <si>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</si>
  <si>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</si>
  <si>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</si>
  <si>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</si>
  <si>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</si>
  <si>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</si>
  <si>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</si>
  <si>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</si>
  <si>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</si>
  <si>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</si>
  <si>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</si>
  <si>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</si>
  <si>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</si>
  <si>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</si>
  <si>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</si>
  <si>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</si>
  <si>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</si>
  <si>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</si>
  <si>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</si>
  <si>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</si>
  <si>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</si>
  <si>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</si>
  <si>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</si>
  <si>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</si>
  <si>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</si>
  <si>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</si>
  <si>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</si>
  <si>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</si>
  <si>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</si>
  <si>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</si>
  <si>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</si>
  <si>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</si>
  <si>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</si>
  <si>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</si>
  <si>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</si>
  <si>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</si>
  <si>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</si>
  <si>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</si>
  <si>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</si>
  <si>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</si>
  <si>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</si>
  <si>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</si>
  <si>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</si>
  <si>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</si>
  <si>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</si>
  <si>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</si>
  <si>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</si>
  <si>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</si>
  <si>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</si>
  <si>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</si>
  <si>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</si>
  <si>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</si>
  <si>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</si>
  <si>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</si>
  <si>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</si>
  <si>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</si>
  <si>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</si>
  <si>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</si>
  <si>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</si>
  <si>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</si>
  <si>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</si>
  <si>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</si>
  <si>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</si>
  <si>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</si>
  <si>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</si>
  <si>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</si>
  <si>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</si>
  <si>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</si>
  <si>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</si>
  <si>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</si>
  <si>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</si>
  <si>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</si>
  <si>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</si>
  <si>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</si>
  <si>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</si>
  <si>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</si>
  <si>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</si>
  <si>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</si>
  <si>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</si>
  <si>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</si>
  <si>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</si>
  <si>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</si>
  <si>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</si>
  <si>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</si>
  <si>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</si>
  <si>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</si>
  <si>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</si>
  <si>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</si>
  <si>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</si>
  <si>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</si>
  <si>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</si>
  <si>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</si>
  <si>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</si>
  <si>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</si>
  <si>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</si>
  <si>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</si>
  <si>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</si>
  <si>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</si>
  <si>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</si>
  <si>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</si>
  <si>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</si>
  <si>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</si>
  <si>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</si>
  <si>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</si>
  <si>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</si>
  <si>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</si>
  <si>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</si>
  <si>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</si>
  <si>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</si>
  <si>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</si>
  <si>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</si>
  <si>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</si>
  <si>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</si>
  <si>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</si>
  <si>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</si>
  <si>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</si>
  <si>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</si>
  <si>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</si>
  <si>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</si>
  <si>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</si>
  <si>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</si>
  <si>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</si>
  <si>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</si>
  <si>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</si>
  <si>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</si>
  <si>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</si>
  <si>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</si>
  <si>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</si>
  <si>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</si>
  <si>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</si>
  <si>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</si>
  <si>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</si>
  <si>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</si>
  <si>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</si>
  <si>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</si>
  <si>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</si>
  <si>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</si>
  <si>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</si>
  <si>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</si>
  <si>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</si>
  <si>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</si>
  <si>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</si>
  <si>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</si>
  <si>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</si>
  <si>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</si>
  <si>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</si>
  <si>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</si>
  <si>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</si>
  <si>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</si>
  <si>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</si>
  <si>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</si>
  <si>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</si>
  <si>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</si>
  <si>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</si>
  <si>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</si>
  <si>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</si>
  <si>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</si>
  <si>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</si>
  <si>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</si>
  <si>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</si>
  <si>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</si>
  <si>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</si>
  <si>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</si>
  <si>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</si>
  <si>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</si>
  <si>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</si>
  <si>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</si>
  <si>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</si>
  <si>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</si>
  <si>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</si>
  <si>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</si>
  <si>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</si>
  <si>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</si>
  <si>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</si>
  <si>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</si>
  <si>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</si>
  <si>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</si>
  <si>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</si>
  <si>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</si>
  <si>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</si>
  <si>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</si>
  <si>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</si>
  <si>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</si>
  <si>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</si>
  <si>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</si>
  <si>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</si>
  <si>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</si>
  <si>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</si>
  <si>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</si>
  <si>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</si>
  <si>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</si>
  <si>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</si>
  <si>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</si>
  <si>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</si>
  <si>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</si>
  <si>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</si>
  <si>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</si>
  <si>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</si>
  <si>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</si>
  <si>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</si>
  <si>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</si>
  <si>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</si>
  <si>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</si>
  <si>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</si>
  <si>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</si>
  <si>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</si>
  <si>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</si>
  <si>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</si>
  <si>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</si>
  <si>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</si>
  <si>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</si>
  <si>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</si>
  <si>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</si>
  <si>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</si>
  <si>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</si>
  <si>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</si>
  <si>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</si>
  <si>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</si>
  <si>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</si>
  <si>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</si>
  <si>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</si>
  <si>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</si>
  <si>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</si>
  <si>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</si>
  <si>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</si>
  <si>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</si>
  <si>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</si>
  <si>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</si>
  <si>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</si>
  <si>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</si>
  <si>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</si>
  <si>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</si>
  <si>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</si>
  <si>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</si>
  <si>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</si>
  <si>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</si>
  <si>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</si>
  <si>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</si>
  <si>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</si>
  <si>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</si>
  <si>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</si>
  <si>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</si>
  <si>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</si>
  <si>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</si>
  <si>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</si>
  <si>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</si>
  <si>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</si>
  <si>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</si>
  <si>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</si>
  <si>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</si>
  <si>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</si>
  <si>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</si>
  <si>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</si>
  <si>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</si>
  <si>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</si>
  <si>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</si>
  <si>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</si>
  <si>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</si>
  <si>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</si>
  <si>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</si>
  <si>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</si>
  <si>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</si>
  <si>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</si>
  <si>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</si>
  <si>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</si>
  <si>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</si>
  <si>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</si>
  <si>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</si>
  <si>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</si>
  <si>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</si>
  <si>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</si>
  <si>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</si>
  <si>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</si>
  <si>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</si>
  <si>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</si>
  <si>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</si>
  <si>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</si>
  <si>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</si>
  <si>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</si>
  <si>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</si>
  <si>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</si>
  <si>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</si>
  <si>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</si>
  <si>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</si>
  <si>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</si>
  <si>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</si>
  <si>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</si>
  <si>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</si>
  <si>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</si>
  <si>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</si>
  <si>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</si>
  <si>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</si>
  <si>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</si>
  <si>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</si>
  <si>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</si>
  <si>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</si>
  <si>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</si>
  <si>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</si>
  <si>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</si>
  <si>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</si>
  <si>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</si>
  <si>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</si>
  <si>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</si>
  <si>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</si>
  <si>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</si>
  <si>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</si>
  <si>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</si>
  <si>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</si>
  <si>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</si>
  <si>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</si>
  <si>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</si>
  <si>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</si>
  <si>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</si>
  <si>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</si>
  <si>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</si>
  <si>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</si>
  <si>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</si>
  <si>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</si>
  <si>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</si>
  <si>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</si>
  <si>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</si>
  <si>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</si>
  <si>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</si>
  <si>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</si>
  <si>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</si>
  <si>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</si>
  <si>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</si>
  <si>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</si>
  <si>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</si>
  <si>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</si>
  <si>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</si>
  <si>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</si>
  <si>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</si>
  <si>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</si>
  <si>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</si>
  <si>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</si>
  <si>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</si>
  <si>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</si>
  <si>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</si>
  <si>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</si>
  <si>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</si>
  <si>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</si>
  <si>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</si>
  <si>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</si>
  <si>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</si>
  <si>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</si>
  <si>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</si>
  <si>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</si>
  <si>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</si>
  <si>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</si>
  <si>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</si>
  <si>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</si>
  <si>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</si>
  <si>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</si>
  <si>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</si>
  <si>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</si>
  <si>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</si>
  <si>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</si>
  <si>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</si>
  <si>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</si>
  <si>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</si>
  <si>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</si>
  <si>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</si>
  <si>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</si>
  <si>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</si>
  <si>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</si>
  <si>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</si>
  <si>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</si>
  <si>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</si>
  <si>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</si>
  <si>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</si>
  <si>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</si>
  <si>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</si>
  <si>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</si>
  <si>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</si>
  <si>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</si>
  <si>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</si>
  <si>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</si>
  <si>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</si>
  <si>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</si>
  <si>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</si>
  <si>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</si>
  <si>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</si>
  <si>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</si>
  <si>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</si>
  <si>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</si>
  <si>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</si>
  <si>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</si>
  <si>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</si>
  <si>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</si>
  <si>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</si>
  <si>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</si>
  <si>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</si>
  <si>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</si>
  <si>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</si>
  <si>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</si>
  <si>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</si>
  <si>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</si>
  <si>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</si>
  <si>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</si>
  <si>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</si>
  <si>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</si>
  <si>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</si>
  <si>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</si>
  <si>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</si>
  <si>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</si>
  <si>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</si>
  <si>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</si>
  <si>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</si>
  <si>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</si>
  <si>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</si>
  <si>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</si>
  <si>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</si>
  <si>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</si>
  <si>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</si>
  <si>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</si>
  <si>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</si>
  <si>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</si>
  <si>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</si>
  <si>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</si>
  <si>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</si>
  <si>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</si>
  <si>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</si>
  <si>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</si>
  <si>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</si>
  <si>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</si>
  <si>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</si>
  <si>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</si>
  <si>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</si>
  <si>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</si>
  <si>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</si>
  <si>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</si>
  <si>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</si>
  <si>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</si>
  <si>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</si>
  <si>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</si>
  <si>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</si>
  <si>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</si>
  <si>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</si>
  <si>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</si>
  <si>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</si>
  <si>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</si>
  <si>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</si>
  <si>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</si>
  <si>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</si>
  <si>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</si>
  <si>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</si>
  <si>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</si>
  <si>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</si>
  <si>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</si>
  <si>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</si>
  <si>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</si>
  <si>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</si>
  <si>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</si>
  <si>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</si>
  <si>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</si>
  <si>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</si>
  <si>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</si>
  <si>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</si>
  <si>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</si>
  <si>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</si>
  <si>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</si>
  <si>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</si>
  <si>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</si>
  <si>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</si>
  <si>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</si>
  <si>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</si>
  <si>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</si>
  <si>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</si>
  <si>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</si>
  <si>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</si>
  <si>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</si>
  <si>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</si>
  <si>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</si>
  <si>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</si>
  <si>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</si>
  <si>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</si>
  <si>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</si>
  <si>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</si>
  <si>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</si>
  <si>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</si>
  <si>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</si>
  <si>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</si>
  <si>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</si>
  <si>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</si>
  <si>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</si>
  <si>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</si>
  <si>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</si>
  <si>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</si>
  <si>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</si>
  <si>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</si>
  <si>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</si>
  <si>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</si>
  <si>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</si>
  <si>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</si>
  <si>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</si>
  <si>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</si>
  <si>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</si>
  <si>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</si>
  <si>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</si>
  <si>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</si>
  <si>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</si>
  <si>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</si>
  <si>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</si>
  <si>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</si>
  <si>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</si>
  <si>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</si>
  <si>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</si>
  <si>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</si>
  <si>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</si>
  <si>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</si>
  <si>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</si>
  <si>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</si>
  <si>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</si>
  <si>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</si>
  <si>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</si>
  <si>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</si>
  <si>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</si>
  <si>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</si>
  <si>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</si>
  <si>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</si>
  <si>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</si>
  <si>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</si>
  <si>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</si>
  <si>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</si>
  <si>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</si>
  <si>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</si>
  <si>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</si>
  <si>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</si>
  <si>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</si>
  <si>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</si>
  <si>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</si>
  <si>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</si>
  <si>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</si>
  <si>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</si>
  <si>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</si>
  <si>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</si>
  <si>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</si>
  <si>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</si>
  <si>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</si>
  <si>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</si>
  <si>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</si>
  <si>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</si>
  <si>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</si>
  <si>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</si>
  <si>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</si>
  <si>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</si>
  <si>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</si>
  <si>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</si>
  <si>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</si>
  <si>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</si>
  <si>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</si>
  <si>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</si>
  <si>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</si>
  <si>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</si>
  <si>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</si>
  <si>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</si>
  <si>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</si>
  <si>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</si>
  <si>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</si>
  <si>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</si>
  <si>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</si>
  <si>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</si>
  <si>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</si>
  <si>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</si>
  <si>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</si>
  <si>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</si>
  <si>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</si>
  <si>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</si>
  <si>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</si>
  <si>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</si>
  <si>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</si>
  <si>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</si>
  <si>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</si>
  <si>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</si>
  <si>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</si>
  <si>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</si>
  <si>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</si>
  <si>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</si>
  <si>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</si>
  <si>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</si>
  <si>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</si>
  <si>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</si>
  <si>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</si>
  <si>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</si>
  <si>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</si>
  <si>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</si>
  <si>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</si>
  <si>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</si>
  <si>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</si>
  <si>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</si>
  <si>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</si>
  <si>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</si>
  <si>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</si>
  <si>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</si>
  <si>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</si>
  <si>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</si>
  <si>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</si>
  <si>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</si>
  <si>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</si>
  <si>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</si>
  <si>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</si>
  <si>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</si>
  <si>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</si>
  <si>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</si>
  <si>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</si>
  <si>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</si>
  <si>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</si>
  <si>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</si>
  <si>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</si>
  <si>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</si>
  <si>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</si>
  <si>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</si>
  <si>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</si>
  <si>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</si>
  <si>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</si>
  <si>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</si>
  <si>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</si>
  <si>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</si>
  <si>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</si>
  <si>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</si>
  <si>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</si>
  <si>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</si>
  <si>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</si>
  <si>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</si>
  <si>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</si>
  <si>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</si>
  <si>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</si>
  <si>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</si>
  <si>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</si>
  <si>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</si>
  <si>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</si>
  <si>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</si>
  <si>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</si>
  <si>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</si>
  <si>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</si>
  <si>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</si>
  <si>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</si>
  <si>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</si>
  <si>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</si>
  <si>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</si>
  <si>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</si>
  <si>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</si>
  <si>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</si>
  <si>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</si>
  <si>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</si>
  <si>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</si>
  <si>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</si>
  <si>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</si>
  <si>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</si>
  <si>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</si>
  <si>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</si>
  <si>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</si>
  <si>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</si>
  <si>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</si>
  <si>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</si>
  <si>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</si>
  <si>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</si>
  <si>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</si>
  <si>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</si>
  <si>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</si>
  <si>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</si>
  <si>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</si>
  <si>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</si>
  <si>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</si>
  <si>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</si>
  <si>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</si>
  <si>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</si>
  <si>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</si>
  <si>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</si>
  <si>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</si>
  <si>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</si>
  <si>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</si>
  <si>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</si>
  <si>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</si>
  <si>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</si>
  <si>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</si>
  <si>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</si>
  <si>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</si>
  <si>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</si>
  <si>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</si>
  <si>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</si>
  <si>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</si>
  <si>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</si>
  <si>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</si>
  <si>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</si>
  <si>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</si>
  <si>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</si>
  <si>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</si>
  <si>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</si>
  <si>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</si>
  <si>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</si>
  <si>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</si>
  <si>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</si>
  <si>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</si>
  <si>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</si>
  <si>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</si>
  <si>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</si>
  <si>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</si>
  <si>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</si>
  <si>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</si>
  <si>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</si>
  <si>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</si>
  <si>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</si>
  <si>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</si>
  <si>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</si>
  <si>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</si>
  <si>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</si>
  <si>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</si>
  <si>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</si>
  <si>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</si>
  <si>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</si>
  <si>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</si>
  <si>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</si>
  <si>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</si>
  <si>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</si>
  <si>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</si>
  <si>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</si>
  <si>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</si>
  <si>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</si>
  <si>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</si>
  <si>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</si>
  <si>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</si>
  <si>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</si>
  <si>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</si>
  <si>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</si>
  <si>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</si>
  <si>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</si>
  <si>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</si>
  <si>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</si>
  <si>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</si>
  <si>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</si>
  <si>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</si>
  <si>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</si>
  <si>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</si>
  <si>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</si>
  <si>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</si>
  <si>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</si>
  <si>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</si>
  <si>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</si>
  <si>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</si>
  <si>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</si>
  <si>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</si>
  <si>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</si>
  <si>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</si>
  <si>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</si>
  <si>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</si>
  <si>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</si>
  <si>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</si>
  <si>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</si>
  <si>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</si>
  <si>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</si>
  <si>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</si>
  <si>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</si>
  <si>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</si>
  <si>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</si>
  <si>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</si>
  <si>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</si>
  <si>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</si>
  <si>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</si>
  <si>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</si>
  <si>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</si>
  <si>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</si>
  <si>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</si>
  <si>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</si>
  <si>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</si>
  <si>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</si>
  <si>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</si>
  <si>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</si>
  <si>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</si>
  <si>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</si>
  <si>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</si>
  <si>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</si>
  <si>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</si>
  <si>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</si>
  <si>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</si>
  <si>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</si>
  <si>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</si>
  <si>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</si>
  <si>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</si>
  <si>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</si>
  <si>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</si>
  <si>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</si>
  <si>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</si>
  <si>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</si>
  <si>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</si>
  <si>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</si>
  <si>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</si>
  <si>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</si>
  <si>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</si>
  <si>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</si>
  <si>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</si>
  <si>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</si>
  <si>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</si>
  <si>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</si>
  <si>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</si>
  <si>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</si>
  <si>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</si>
  <si>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</si>
  <si>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</si>
  <si>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</si>
  <si>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</si>
  <si>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</si>
  <si>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</si>
  <si>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</si>
  <si>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</si>
  <si>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</si>
  <si>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</si>
  <si>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</si>
  <si>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</si>
  <si>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</si>
  <si>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</si>
  <si>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</si>
  <si>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</si>
  <si>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</si>
  <si>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</si>
  <si>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</si>
  <si>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</si>
  <si>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</si>
  <si>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</si>
  <si>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</si>
  <si>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</si>
  <si>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</si>
  <si>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</si>
  <si>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</si>
  <si>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</si>
  <si>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</si>
  <si>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</si>
  <si>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</si>
  <si>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</si>
  <si>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</si>
  <si>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</si>
  <si>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</si>
  <si>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</si>
  <si>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</si>
  <si>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</si>
  <si>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</si>
  <si>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</si>
  <si>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</si>
  <si>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</si>
  <si>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</si>
  <si>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</si>
  <si>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</si>
  <si>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</si>
  <si>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</si>
  <si>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</si>
  <si>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</si>
  <si>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</si>
  <si>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</si>
  <si>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</si>
  <si>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</si>
  <si>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</si>
  <si>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</si>
  <si>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</si>
  <si>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</si>
  <si>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</si>
  <si>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</si>
  <si>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</si>
  <si>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</si>
  <si>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</si>
  <si>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</si>
  <si>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</si>
  <si>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</si>
  <si>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</si>
  <si>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</si>
  <si>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</si>
  <si>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</si>
  <si>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</si>
  <si>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</si>
  <si>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</si>
  <si>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</si>
  <si>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</si>
  <si>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</si>
  <si>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</si>
  <si>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</si>
  <si>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</si>
  <si>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</si>
  <si>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</si>
  <si>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</si>
  <si>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</si>
  <si>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</si>
  <si>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</si>
  <si>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</si>
  <si>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</si>
  <si>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</si>
  <si>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</si>
  <si>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</si>
  <si>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</si>
  <si>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</si>
  <si>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</si>
  <si>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</si>
  <si>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</si>
  <si>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</si>
  <si>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</si>
  <si>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</si>
  <si>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</si>
  <si>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</si>
  <si>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</si>
  <si>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</si>
  <si>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</si>
  <si>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</si>
  <si>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</si>
  <si>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</si>
  <si>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</si>
  <si>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</si>
  <si>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</si>
  <si>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</si>
  <si>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</si>
  <si>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</si>
  <si>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</si>
  <si>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</si>
  <si>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</si>
  <si>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</si>
  <si>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</si>
  <si>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</si>
  <si>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</si>
  <si>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</si>
  <si>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</si>
  <si>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</si>
  <si>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</si>
  <si>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</si>
  <si>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</si>
  <si>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</si>
  <si>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</si>
  <si>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</si>
  <si>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</si>
  <si>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</si>
  <si>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</si>
  <si>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</si>
  <si>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</si>
  <si>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</si>
  <si>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</si>
  <si>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</si>
  <si>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</si>
  <si>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</si>
  <si>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</si>
  <si>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</si>
  <si>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</si>
  <si>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</si>
  <si>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</si>
  <si>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</si>
  <si>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</si>
  <si>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</si>
  <si>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</si>
  <si>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</si>
  <si>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</si>
  <si>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</si>
  <si>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</si>
  <si>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</si>
  <si>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</si>
  <si>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</si>
  <si>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</si>
  <si>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</si>
  <si>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</si>
  <si>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</si>
  <si>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</si>
  <si>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</si>
  <si>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</si>
  <si>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</si>
  <si>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</si>
  <si>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</si>
  <si>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</si>
  <si>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</si>
  <si>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</si>
  <si>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</si>
  <si>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</si>
  <si>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</si>
  <si>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</si>
  <si>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</si>
  <si>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</si>
  <si>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</si>
  <si>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</si>
  <si>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</si>
  <si>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</si>
  <si>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</si>
  <si>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</si>
  <si>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</si>
  <si>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</si>
  <si>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</si>
  <si>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</si>
  <si>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</si>
  <si>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</si>
  <si>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</si>
  <si>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</si>
  <si>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</si>
  <si>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</si>
  <si>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</si>
  <si>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</si>
  <si>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</si>
  <si>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</si>
  <si>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</si>
  <si>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</si>
  <si>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</si>
  <si>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</si>
  <si>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</si>
  <si>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</si>
  <si>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</si>
  <si>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</si>
  <si>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</si>
  <si>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</si>
  <si>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</si>
  <si>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</si>
  <si>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</si>
  <si>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</si>
  <si>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</si>
  <si>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</si>
  <si>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</si>
  <si>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</si>
  <si>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</si>
  <si>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</si>
  <si>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</si>
  <si>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</si>
  <si>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</si>
  <si>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</si>
  <si>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</si>
  <si>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</si>
  <si>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</si>
  <si>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</si>
  <si>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</si>
  <si>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</si>
  <si>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</si>
  <si>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</si>
  <si>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</si>
  <si>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</si>
  <si>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</si>
  <si>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</si>
  <si>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</si>
  <si>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</si>
  <si>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</si>
  <si>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</si>
  <si>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</si>
  <si>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</si>
  <si>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</si>
  <si>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</si>
  <si>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</si>
  <si>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</si>
  <si>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</si>
  <si>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</si>
  <si>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</si>
  <si>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</si>
  <si>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</si>
  <si>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</si>
  <si>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</si>
  <si>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</si>
  <si>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</si>
  <si>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</si>
  <si>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</si>
  <si>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</si>
  <si>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</si>
  <si>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</si>
  <si>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</si>
  <si>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</si>
  <si>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</si>
  <si>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</si>
  <si>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</si>
  <si>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</si>
  <si>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</si>
  <si>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</si>
  <si>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</si>
  <si>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</si>
  <si>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</si>
  <si>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</si>
  <si>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</si>
  <si>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</si>
  <si>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</si>
  <si>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</si>
  <si>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</si>
  <si>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</si>
  <si>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</si>
  <si>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</si>
  <si>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</si>
  <si>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</si>
  <si>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</si>
  <si>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</si>
  <si>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</si>
  <si>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</si>
  <si>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</si>
  <si>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</si>
  <si>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</si>
  <si>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</si>
  <si>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</si>
  <si>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</si>
  <si>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</si>
  <si>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</si>
  <si>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</si>
  <si>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</si>
  <si>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</si>
  <si>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</si>
  <si>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</si>
  <si>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</si>
  <si>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</si>
  <si>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</si>
  <si>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</si>
  <si>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</si>
  <si>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</si>
  <si>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</si>
  <si>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</si>
  <si>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</si>
  <si>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</si>
  <si>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</si>
  <si>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</si>
  <si>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</si>
  <si>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</si>
  <si>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</si>
  <si>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</si>
  <si>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</si>
  <si>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</si>
  <si>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</si>
  <si>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</si>
  <si>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</si>
  <si>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</si>
  <si>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</si>
  <si>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</si>
  <si>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</si>
  <si>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</si>
  <si>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</si>
  <si>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</si>
  <si>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</si>
  <si>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</si>
  <si>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</si>
  <si>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</si>
  <si>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</si>
  <si>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</si>
  <si>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</si>
  <si>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</si>
  <si>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</si>
  <si>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</si>
  <si>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</si>
  <si>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</si>
  <si>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</si>
  <si>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</si>
  <si>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</si>
  <si>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</si>
  <si>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</si>
  <si>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</si>
  <si>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</si>
  <si>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</si>
  <si>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</si>
  <si>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</si>
  <si>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</si>
  <si>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</si>
  <si>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</si>
  <si>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</si>
  <si>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</si>
  <si>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</si>
  <si>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</si>
  <si>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</si>
  <si>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</si>
  <si>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</si>
  <si>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</si>
  <si>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</si>
  <si>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</si>
  <si>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</si>
  <si>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</si>
  <si>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</si>
  <si>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</si>
  <si>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</si>
  <si>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</si>
  <si>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</si>
  <si>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</si>
  <si>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</si>
  <si>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</si>
  <si>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</si>
  <si>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</si>
  <si>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</si>
  <si>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</si>
  <si>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</si>
  <si>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</si>
  <si>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</si>
  <si>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</si>
  <si>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</si>
  <si>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</si>
  <si>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</si>
  <si>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</si>
  <si>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</si>
  <si>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</si>
  <si>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</si>
  <si>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</si>
  <si>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</si>
  <si>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</si>
  <si>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</si>
  <si>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</si>
  <si>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</si>
  <si>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</si>
  <si>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</si>
  <si>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</si>
  <si>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</si>
  <si>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</si>
  <si>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</si>
  <si>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</si>
  <si>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</si>
  <si>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</si>
  <si>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</si>
  <si>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</si>
  <si>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</si>
  <si>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</si>
  <si>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</si>
  <si>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</si>
  <si>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</si>
  <si>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</si>
  <si>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</si>
  <si>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</si>
  <si>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</si>
  <si>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</si>
  <si>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</si>
  <si>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</si>
  <si>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</si>
  <si>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</si>
  <si>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</si>
  <si>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</si>
  <si>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</si>
  <si>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</si>
  <si>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</si>
  <si>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</si>
  <si>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</si>
  <si>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</si>
  <si>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</si>
  <si>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</si>
  <si>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</si>
  <si>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</si>
  <si>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</si>
  <si>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</si>
  <si>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</si>
  <si>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</si>
  <si>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</si>
  <si>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</si>
  <si>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</si>
  <si>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</si>
  <si>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</si>
  <si>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</si>
  <si>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</si>
  <si>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</si>
  <si>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</si>
  <si>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</si>
  <si>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</si>
  <si>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</si>
  <si>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</si>
  <si>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</si>
  <si>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</si>
  <si>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</si>
  <si>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</si>
  <si>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</si>
  <si>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</si>
  <si>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</si>
  <si>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</si>
  <si>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</si>
  <si>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</si>
  <si>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</si>
  <si>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</si>
  <si>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</si>
  <si>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</si>
  <si>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</si>
  <si>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</si>
  <si>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</si>
  <si>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</si>
  <si>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</si>
  <si>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</si>
  <si>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</si>
  <si>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</si>
  <si>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</si>
  <si>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</si>
  <si>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</si>
  <si>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</si>
  <si>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</si>
  <si>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</si>
  <si>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</si>
  <si>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</si>
  <si>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</si>
  <si>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</si>
  <si>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</si>
  <si>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</si>
  <si>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</si>
  <si>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</si>
  <si>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</si>
  <si>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</si>
  <si>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</si>
  <si>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</si>
  <si>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</si>
  <si>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</si>
  <si>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</si>
  <si>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</si>
  <si>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</si>
  <si>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</si>
  <si>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</si>
  <si>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</si>
  <si>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</si>
  <si>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</si>
  <si>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</si>
  <si>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</si>
  <si>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</si>
  <si>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</si>
  <si>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</si>
  <si>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</si>
  <si>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</si>
  <si>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</si>
  <si>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</si>
  <si>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</si>
  <si>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</si>
  <si>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</si>
  <si>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</si>
  <si>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</si>
  <si>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</si>
  <si>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</si>
  <si>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</si>
  <si>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</si>
  <si>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</si>
  <si>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</si>
  <si>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</si>
  <si>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</si>
  <si>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</si>
  <si>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</si>
  <si>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</si>
  <si>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</si>
  <si>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</si>
  <si>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</si>
  <si>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</si>
  <si>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</si>
  <si>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</si>
  <si>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</si>
  <si>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</si>
  <si>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</si>
  <si>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</si>
  <si>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</si>
  <si>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</si>
  <si>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</si>
  <si>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</si>
  <si>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</si>
  <si>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</si>
  <si>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</si>
  <si>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</si>
  <si>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</si>
  <si>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</si>
  <si>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</si>
  <si>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</si>
  <si>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</si>
  <si>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</si>
  <si>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</si>
  <si>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</si>
  <si>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</si>
  <si>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</si>
  <si>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</si>
  <si>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</si>
  <si>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</si>
  <si>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</si>
  <si>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</si>
  <si>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</si>
  <si>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</si>
  <si>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</si>
  <si>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</si>
  <si>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</si>
  <si>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</si>
  <si>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</si>
  <si>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</si>
  <si>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</si>
  <si>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</si>
  <si>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</si>
  <si>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</si>
  <si>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</si>
  <si>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</si>
  <si>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</si>
  <si>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</si>
  <si>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</si>
  <si>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</si>
  <si>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</si>
  <si>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</si>
  <si>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</si>
  <si>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</si>
  <si>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</si>
  <si>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</si>
  <si>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</si>
  <si>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</si>
  <si>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</si>
  <si>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</si>
  <si>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</si>
  <si>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</si>
  <si>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</si>
  <si>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</si>
  <si>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</si>
  <si>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</si>
  <si>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</si>
  <si>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</si>
  <si>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</si>
  <si>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</si>
  <si>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</si>
  <si>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</si>
  <si>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</si>
  <si>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</si>
  <si>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</si>
  <si>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</si>
  <si>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</si>
  <si>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</si>
  <si>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</si>
  <si>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</si>
  <si>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</si>
  <si>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</si>
  <si>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</si>
  <si>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</si>
  <si>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</si>
  <si>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</si>
  <si>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</si>
  <si>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</si>
  <si>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</si>
  <si>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</si>
  <si>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</si>
  <si>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</si>
  <si>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</si>
  <si>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</si>
  <si>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</si>
  <si>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</si>
  <si>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</si>
  <si>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</si>
  <si>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</si>
  <si>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</si>
  <si>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</si>
  <si>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</si>
  <si>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</si>
  <si>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</si>
  <si>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</si>
  <si>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</si>
  <si>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</si>
  <si>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</si>
  <si>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</si>
  <si>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</si>
  <si>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</si>
  <si>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</si>
  <si>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</si>
  <si>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</si>
  <si>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</si>
  <si>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</si>
  <si>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</si>
  <si>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</si>
  <si>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</si>
  <si>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</si>
  <si>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</si>
  <si>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</si>
  <si>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</si>
  <si>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</si>
  <si>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</si>
  <si>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</si>
  <si>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</si>
  <si>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</si>
  <si>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</si>
  <si>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</si>
  <si>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</si>
  <si>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</si>
  <si>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</si>
  <si>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</si>
  <si>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</si>
  <si>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</si>
  <si>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</si>
  <si>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</si>
  <si>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</si>
  <si>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</si>
  <si>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</si>
  <si>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</si>
  <si>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</si>
  <si>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</si>
  <si>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</si>
  <si>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</si>
  <si>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</si>
  <si>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</si>
  <si>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</si>
  <si>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</si>
  <si>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</si>
  <si>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</si>
  <si>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</si>
  <si>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</si>
  <si>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</si>
  <si>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</si>
  <si>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</si>
  <si>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</si>
  <si>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</si>
  <si>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</si>
  <si>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</si>
  <si>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</si>
  <si>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</si>
  <si>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</si>
  <si>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</si>
  <si>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</si>
  <si>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</si>
  <si>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</si>
  <si>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</si>
  <si>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</si>
  <si>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</si>
  <si>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</si>
  <si>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</si>
  <si>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</si>
  <si>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</si>
  <si>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</si>
  <si>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</si>
  <si>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</si>
  <si>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</si>
  <si>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</si>
  <si>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</si>
  <si>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</si>
  <si>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</si>
  <si>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</si>
  <si>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</si>
  <si>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</si>
  <si>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</si>
  <si>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</si>
  <si>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</si>
  <si>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</si>
  <si>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</si>
  <si>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</si>
  <si>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</si>
  <si>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</si>
  <si>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</si>
  <si>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</si>
  <si>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</si>
  <si>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</si>
  <si>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</si>
  <si>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</si>
  <si>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</si>
  <si>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</si>
  <si>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</si>
  <si>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</si>
  <si>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</si>
  <si>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</si>
  <si>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</si>
  <si>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</si>
  <si>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</si>
  <si>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</si>
  <si>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</si>
  <si>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</si>
  <si>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</si>
  <si>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</si>
  <si>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</si>
  <si>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</si>
  <si>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</si>
  <si>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</si>
  <si>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</si>
  <si>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</si>
  <si>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</si>
  <si>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</si>
  <si>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</si>
  <si>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</si>
  <si>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</si>
  <si>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</si>
  <si>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</si>
  <si>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</si>
  <si>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</si>
  <si>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</si>
  <si>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</si>
  <si>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</si>
  <si>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</si>
  <si>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</si>
  <si>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</si>
  <si>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</si>
  <si>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</si>
  <si>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</si>
  <si>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</si>
  <si>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</si>
  <si>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</si>
  <si>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</si>
  <si>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</si>
  <si>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</si>
  <si>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</si>
  <si>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</si>
  <si>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</si>
  <si>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</si>
  <si>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</si>
  <si>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</si>
  <si>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</si>
  <si>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</si>
  <si>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</si>
  <si>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</si>
  <si>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</si>
  <si>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</si>
  <si>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</si>
  <si>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</si>
  <si>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</si>
  <si>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</si>
  <si>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</si>
  <si>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</si>
  <si>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</si>
  <si>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</si>
  <si>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</si>
  <si>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</si>
  <si>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</si>
  <si>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</si>
  <si>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</si>
  <si>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</si>
  <si>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</si>
  <si>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</si>
  <si>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</si>
  <si>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</si>
  <si>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</si>
  <si>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</si>
  <si>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</si>
  <si>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</si>
  <si>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</si>
  <si>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</si>
  <si>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</si>
  <si>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</si>
  <si>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</si>
  <si>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</si>
  <si>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</si>
  <si>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</si>
  <si>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</si>
  <si>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</si>
  <si>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</si>
  <si>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</si>
  <si>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</si>
  <si>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</si>
  <si>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</si>
  <si>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</si>
  <si>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</si>
  <si>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</si>
  <si>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</si>
  <si>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</si>
  <si>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</si>
  <si>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</si>
  <si>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</si>
  <si>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</si>
  <si>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</si>
  <si>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</si>
  <si>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</si>
  <si>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</si>
  <si>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</si>
  <si>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</si>
  <si>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</si>
  <si>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</si>
  <si>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</si>
  <si>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</si>
  <si>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</si>
  <si>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</si>
  <si>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</si>
  <si>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</si>
  <si>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</si>
  <si>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</si>
  <si>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</si>
  <si>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</si>
  <si>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</si>
  <si>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</si>
  <si>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</si>
  <si>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</si>
  <si>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</si>
  <si>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</si>
  <si>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</si>
  <si>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</si>
  <si>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</si>
  <si>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</si>
  <si>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</si>
  <si>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</si>
  <si>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</si>
  <si>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</si>
  <si>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</si>
  <si>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</si>
  <si>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</si>
  <si>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</si>
  <si>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</si>
  <si>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</si>
  <si>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</si>
  <si>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</si>
  <si>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</si>
  <si>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</si>
  <si>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</si>
  <si>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</si>
  <si>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</si>
  <si>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</si>
  <si>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</si>
  <si>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</si>
  <si>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</si>
  <si>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</si>
  <si>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</si>
  <si>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</si>
  <si>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</si>
  <si>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</si>
  <si>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</si>
  <si>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</si>
  <si>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</si>
  <si>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</si>
  <si>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</si>
  <si>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</si>
  <si>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</si>
  <si>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</si>
  <si>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</si>
  <si>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</si>
  <si>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</si>
  <si>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</si>
  <si>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</si>
  <si>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</si>
  <si>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</si>
  <si>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</si>
  <si>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</si>
  <si>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</si>
  <si>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</si>
  <si>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</si>
  <si>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</si>
  <si>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</si>
  <si>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</si>
  <si>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</si>
  <si>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</si>
  <si>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</si>
  <si>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</si>
  <si>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</si>
  <si>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</si>
  <si>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</si>
  <si>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</si>
  <si>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</si>
  <si>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</si>
  <si>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</si>
  <si>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</si>
  <si>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</si>
  <si>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</si>
  <si>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</si>
  <si>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</si>
  <si>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</si>
  <si>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</si>
  <si>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</si>
  <si>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</si>
  <si>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</si>
  <si>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</si>
  <si>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</si>
  <si>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</si>
  <si>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</si>
  <si>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</si>
  <si>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</si>
  <si>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</si>
  <si>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</si>
  <si>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</si>
  <si>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</si>
  <si>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</si>
  <si>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</si>
  <si>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</si>
  <si>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</si>
  <si>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</si>
  <si>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</si>
  <si>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</si>
  <si>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</si>
  <si>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</si>
  <si>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</si>
  <si>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</si>
  <si>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</si>
  <si>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</si>
  <si>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</si>
  <si>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</si>
  <si>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</si>
  <si>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</si>
  <si>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</si>
  <si>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</si>
  <si>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</si>
  <si>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</si>
  <si>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</si>
  <si>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</si>
  <si>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</si>
  <si>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</si>
  <si>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</si>
  <si>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</si>
  <si>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</si>
  <si>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</si>
  <si>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</si>
  <si>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</si>
  <si>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</si>
  <si>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</si>
  <si>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</si>
  <si>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</si>
  <si>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</si>
  <si>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</si>
  <si>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</si>
  <si>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</si>
  <si>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</si>
  <si>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</si>
  <si>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</si>
  <si>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</si>
  <si>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</si>
  <si>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</si>
  <si>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</si>
  <si>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</si>
  <si>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</si>
  <si>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</si>
  <si>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</si>
  <si>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</si>
  <si>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</si>
  <si>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</si>
  <si>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</si>
  <si>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</si>
  <si>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</si>
  <si>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</si>
  <si>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</si>
  <si>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</si>
  <si>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</si>
  <si>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</si>
  <si>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</si>
  <si>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</si>
  <si>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</si>
  <si>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</si>
  <si>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</si>
  <si>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</si>
  <si>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</si>
  <si>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</si>
  <si>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</si>
  <si>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</si>
  <si>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</si>
  <si>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</si>
  <si>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</si>
  <si>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</si>
  <si>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</si>
  <si>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</si>
  <si>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</si>
  <si>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</si>
  <si>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</si>
  <si>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</si>
  <si>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</si>
  <si>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</si>
  <si>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</si>
  <si>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</si>
  <si>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</si>
  <si>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</si>
  <si>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</si>
  <si>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</si>
  <si>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</si>
  <si>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</si>
  <si>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</si>
  <si>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</si>
  <si>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</si>
  <si>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</si>
  <si>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</si>
  <si>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</si>
  <si>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</si>
  <si>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</si>
  <si>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</si>
  <si>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</si>
  <si>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</si>
  <si>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</si>
  <si>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</si>
  <si>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</si>
  <si>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</si>
  <si>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</si>
  <si>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</si>
  <si>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</si>
  <si>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</si>
  <si>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</si>
  <si>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</si>
  <si>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</si>
  <si>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</si>
  <si>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</si>
  <si>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</si>
  <si>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</si>
  <si>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</si>
  <si>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</si>
  <si>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</si>
  <si>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</si>
  <si>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</si>
  <si>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</si>
  <si>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</si>
  <si>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</si>
  <si>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</si>
  <si>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</si>
  <si>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</si>
  <si>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</si>
  <si>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</si>
  <si>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</si>
  <si>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</si>
  <si>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</si>
  <si>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</si>
  <si>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</si>
  <si>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</si>
  <si>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</si>
  <si>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</si>
  <si>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</si>
  <si>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</si>
  <si>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</si>
  <si>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</si>
  <si>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</si>
  <si>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</si>
  <si>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</si>
  <si>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</si>
  <si>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</si>
  <si>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</si>
  <si>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</si>
  <si>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</si>
  <si>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</si>
  <si>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</si>
  <si>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</si>
  <si>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</si>
  <si>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</si>
  <si>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</si>
  <si>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</si>
  <si>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</si>
  <si>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</si>
  <si>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</si>
  <si>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</si>
  <si>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</si>
  <si>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</si>
  <si>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</si>
  <si>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</si>
  <si>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</si>
  <si>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</si>
  <si>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</si>
  <si>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</si>
  <si>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</si>
  <si>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</si>
  <si>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</si>
  <si>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</si>
  <si>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</si>
  <si>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</si>
  <si>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</si>
  <si>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</si>
  <si>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</si>
  <si>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</si>
  <si>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</si>
  <si>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</si>
  <si>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</si>
  <si>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</si>
  <si>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</si>
  <si>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</si>
  <si>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</si>
  <si>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</si>
  <si>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</si>
  <si>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</si>
  <si>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</si>
  <si>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</si>
  <si>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</si>
  <si>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</si>
  <si>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</si>
  <si>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</si>
  <si>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</si>
  <si>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</si>
  <si>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</si>
  <si>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</si>
  <si>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</si>
  <si>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</si>
  <si>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</si>
  <si>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</si>
  <si>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</si>
  <si>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</si>
  <si>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</si>
  <si>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</si>
  <si>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</si>
  <si>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</si>
  <si>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</si>
  <si>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</si>
  <si>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</si>
  <si>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</si>
  <si>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</si>
  <si>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</si>
  <si>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</si>
  <si>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</si>
  <si>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</si>
  <si>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</si>
  <si>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</si>
  <si>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</si>
  <si>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</si>
  <si>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</si>
  <si>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</si>
  <si>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</si>
  <si>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</si>
  <si>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</si>
  <si>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</si>
  <si>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</si>
  <si>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</si>
  <si>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</si>
  <si>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</si>
  <si>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</si>
  <si>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</si>
  <si>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</si>
  <si>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</si>
  <si>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</si>
  <si>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</si>
  <si>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</si>
  <si>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</si>
  <si>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</si>
  <si>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</si>
  <si>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</si>
  <si>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</si>
  <si>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</si>
  <si>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</si>
  <si>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</si>
  <si>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</si>
  <si>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</si>
  <si>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</si>
  <si>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</si>
  <si>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</si>
  <si>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</si>
  <si>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</si>
  <si>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</si>
  <si>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</si>
  <si>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</si>
  <si>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</si>
  <si>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</si>
  <si>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</si>
  <si>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</si>
  <si>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</si>
  <si>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</si>
  <si>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</si>
  <si>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</si>
  <si>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</si>
  <si>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</si>
  <si>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</si>
  <si>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</si>
  <si>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</si>
  <si>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</si>
  <si>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</si>
  <si>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</si>
  <si>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</si>
  <si>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</si>
  <si>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</si>
  <si>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</si>
  <si>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</si>
  <si>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</si>
  <si>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</si>
  <si>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</si>
  <si>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</si>
  <si>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</si>
  <si>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</si>
  <si>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</si>
  <si>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</si>
  <si>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</si>
  <si>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</si>
  <si>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</si>
  <si>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</si>
  <si>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</si>
  <si>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</si>
  <si>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</si>
  <si>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</si>
  <si>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</si>
  <si>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</si>
  <si>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</si>
  <si>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</si>
  <si>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</si>
  <si>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</si>
  <si>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</si>
  <si>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</si>
  <si>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</si>
  <si>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</si>
  <si>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</si>
  <si>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</si>
  <si>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</si>
  <si>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</si>
  <si>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</si>
  <si>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</si>
  <si>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</si>
  <si>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</si>
  <si>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</si>
  <si>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</si>
  <si>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</si>
  <si>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</si>
  <si>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</si>
  <si>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</si>
  <si>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</si>
  <si>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</si>
  <si>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</si>
  <si>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</si>
  <si>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</si>
  <si>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</si>
  <si>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</si>
  <si>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</si>
  <si>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</si>
  <si>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</si>
  <si>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</si>
  <si>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</si>
  <si>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</si>
  <si>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</si>
  <si>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</si>
  <si>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</si>
  <si>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</si>
  <si>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</si>
  <si>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</si>
  <si>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</si>
  <si>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</si>
  <si>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</si>
  <si>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</si>
  <si>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</si>
  <si>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</si>
  <si>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</si>
  <si>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</si>
  <si>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</si>
  <si>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</si>
  <si>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</si>
  <si>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</si>
  <si>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</si>
  <si>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</si>
  <si>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</si>
  <si>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</si>
  <si>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</si>
  <si>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</si>
  <si>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</si>
  <si>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</si>
  <si>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</si>
  <si>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</si>
  <si>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</si>
  <si>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</si>
  <si>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</si>
  <si>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</si>
  <si>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</si>
  <si>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</si>
  <si>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</si>
  <si>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</si>
  <si>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</si>
  <si>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</si>
  <si>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</si>
  <si>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</si>
  <si>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</si>
  <si>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</si>
  <si>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</si>
  <si>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</si>
  <si>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</si>
  <si>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</si>
  <si>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</si>
  <si>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</si>
  <si>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</si>
  <si>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</si>
  <si>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</si>
  <si>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</si>
  <si>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</si>
  <si>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</si>
  <si>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</si>
  <si>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</si>
  <si>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</si>
  <si>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</si>
  <si>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</si>
  <si>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</si>
  <si>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</si>
  <si>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</si>
  <si>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</si>
  <si>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</si>
  <si>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</si>
  <si>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</si>
  <si>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</si>
  <si>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</si>
  <si>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</si>
  <si>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</si>
  <si>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</si>
  <si>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</si>
  <si>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</si>
  <si>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</si>
  <si>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</si>
  <si>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</si>
  <si>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</si>
  <si>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</si>
  <si>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</si>
  <si>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</si>
  <si>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</si>
  <si>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</si>
  <si>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</si>
  <si>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</si>
  <si>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</si>
  <si>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</si>
  <si>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</si>
  <si>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</si>
  <si>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</si>
  <si>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</si>
  <si>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</si>
  <si>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</si>
  <si>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</si>
  <si>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</si>
  <si>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</si>
  <si>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</si>
  <si>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</si>
  <si>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</si>
  <si>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</si>
  <si>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</si>
  <si>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</si>
  <si>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</si>
  <si>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</si>
  <si>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</si>
  <si>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</si>
  <si>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</si>
  <si>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</si>
  <si>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</si>
  <si>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</si>
  <si>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</si>
  <si>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</si>
  <si>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</si>
  <si>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</si>
  <si>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</si>
  <si>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</si>
  <si>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</si>
  <si>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</si>
  <si>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</si>
  <si>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</si>
  <si>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</si>
  <si>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</si>
  <si>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</si>
  <si>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</si>
  <si>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</si>
  <si>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</si>
  <si>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</si>
  <si>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</si>
  <si>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</si>
  <si>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</si>
  <si>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</si>
  <si>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</si>
  <si>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</si>
  <si>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</si>
  <si>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</si>
  <si>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</si>
  <si>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</si>
  <si>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</si>
  <si>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</si>
  <si>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</si>
  <si>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</si>
  <si>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</si>
  <si>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</si>
  <si>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</si>
  <si>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</si>
  <si>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</si>
  <si>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</si>
  <si>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</si>
  <si>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</si>
  <si>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</si>
  <si>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</si>
  <si>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</si>
  <si>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</si>
  <si>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</si>
  <si>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</si>
  <si>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</si>
  <si>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</si>
  <si>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</si>
  <si>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</si>
  <si>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</si>
  <si>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</si>
  <si>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</si>
  <si>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</si>
  <si>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</si>
  <si>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</si>
  <si>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</si>
  <si>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</si>
  <si>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</si>
  <si>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</si>
  <si>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</si>
  <si>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</si>
  <si>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</si>
  <si>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</si>
  <si>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</si>
  <si>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</si>
  <si>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</si>
  <si>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</si>
  <si>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</si>
  <si>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</si>
  <si>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</si>
  <si>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</si>
  <si>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</si>
  <si>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</si>
  <si>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</si>
  <si>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</si>
  <si>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</si>
  <si>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</si>
  <si>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</si>
  <si>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</si>
  <si>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</si>
  <si>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</si>
  <si>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</si>
  <si>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</si>
  <si>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</si>
  <si>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</si>
  <si>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</si>
  <si>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</si>
  <si>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</si>
  <si>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</si>
  <si>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</si>
  <si>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</si>
  <si>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</si>
  <si>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</si>
  <si>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</si>
  <si>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</si>
  <si>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</si>
  <si>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</si>
  <si>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</si>
  <si>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</si>
  <si>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</si>
  <si>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</si>
  <si>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</si>
  <si>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</si>
  <si>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</si>
  <si>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</si>
  <si>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</si>
  <si>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</si>
  <si>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</si>
  <si>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</si>
  <si>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</si>
  <si>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</si>
  <si>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</si>
  <si>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</si>
  <si>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</si>
  <si>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</si>
  <si>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</si>
  <si>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</si>
  <si>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</si>
  <si>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</si>
  <si>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</si>
  <si>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</si>
  <si>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</si>
  <si>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</si>
  <si>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</si>
  <si>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</si>
  <si>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</si>
  <si>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</si>
  <si>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</si>
  <si>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</si>
  <si>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</si>
  <si>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</si>
  <si>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</si>
  <si>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</si>
  <si>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</si>
  <si>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</si>
  <si>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</si>
  <si>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</si>
  <si>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</si>
  <si>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</si>
  <si>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</si>
  <si>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</si>
  <si>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</si>
  <si>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</si>
  <si>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</si>
  <si>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</si>
  <si>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</si>
  <si>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</si>
  <si>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</si>
  <si>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</si>
  <si>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</si>
  <si>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</si>
  <si>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</si>
  <si>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</si>
  <si>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</si>
  <si>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</si>
  <si>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</si>
  <si>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</si>
  <si>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</si>
  <si>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</si>
  <si>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</si>
  <si>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</si>
  <si>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</si>
  <si>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</si>
  <si>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</si>
  <si>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</si>
  <si>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</si>
  <si>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</si>
  <si>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</si>
  <si>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</si>
  <si>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</si>
  <si>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</si>
  <si>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</si>
  <si>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</si>
  <si>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</si>
  <si>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</si>
  <si>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</si>
  <si>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</si>
  <si>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</si>
  <si>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</si>
  <si>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</si>
  <si>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</si>
  <si>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</si>
  <si>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</si>
  <si>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</si>
  <si>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</si>
  <si>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</si>
  <si>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</si>
  <si>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</si>
  <si>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</si>
  <si>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</si>
  <si>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</si>
  <si>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</si>
  <si>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</si>
  <si>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</si>
  <si>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</si>
  <si>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</si>
  <si>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</si>
  <si>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</si>
  <si>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</si>
  <si>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</si>
  <si>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</si>
  <si>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</si>
  <si>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</si>
  <si>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</si>
  <si>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</si>
  <si>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</si>
  <si>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</si>
  <si>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</si>
  <si>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</si>
  <si>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</si>
  <si>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</si>
  <si>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</si>
  <si>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</si>
  <si>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</si>
  <si>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</si>
  <si>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</si>
  <si>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</si>
  <si>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</si>
  <si>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</si>
  <si>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</si>
  <si>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</si>
  <si>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</si>
  <si>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</si>
  <si>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</si>
  <si>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</si>
  <si>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</si>
  <si>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</si>
  <si>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</si>
  <si>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</si>
  <si>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</si>
  <si>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</si>
  <si>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</si>
  <si>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</si>
  <si>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</si>
  <si>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</si>
  <si>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</si>
  <si>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</si>
  <si>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</si>
  <si>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</si>
  <si>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</si>
  <si>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</si>
  <si>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</si>
  <si>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</si>
  <si>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</si>
  <si>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</si>
  <si>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</si>
  <si>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</si>
  <si>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</si>
  <si>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</si>
  <si>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</si>
  <si>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</si>
  <si>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</si>
  <si>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</si>
  <si>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</si>
  <si>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</si>
  <si>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</si>
  <si>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</si>
  <si>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</si>
  <si>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</si>
  <si>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</si>
  <si>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</si>
  <si>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</si>
  <si>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</si>
  <si>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</si>
  <si>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</si>
  <si>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</si>
  <si>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</si>
  <si>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</si>
  <si>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</si>
  <si>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</si>
  <si>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</si>
  <si>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</si>
  <si>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</si>
  <si>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</si>
  <si>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</si>
  <si>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</si>
  <si>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</si>
  <si>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</si>
  <si>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</si>
  <si>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</si>
  <si>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</si>
  <si>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</si>
  <si>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</si>
  <si>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</si>
  <si>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</si>
  <si>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</si>
  <si>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</si>
  <si>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</si>
  <si>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</si>
  <si>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</si>
  <si>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</si>
  <si>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</si>
  <si>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</si>
  <si>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</si>
  <si>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</si>
  <si>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</si>
  <si>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</si>
  <si>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</si>
  <si>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</si>
  <si>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</si>
  <si>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</si>
  <si>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</si>
  <si>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</si>
  <si>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</si>
  <si>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</si>
  <si>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</si>
  <si>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</si>
  <si>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</si>
  <si>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</si>
  <si>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</si>
  <si>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</si>
  <si>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</si>
  <si>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</si>
  <si>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</si>
  <si>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</si>
  <si>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</si>
  <si>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</si>
  <si>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</si>
  <si>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</si>
  <si>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</si>
  <si>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</si>
  <si>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</si>
  <si>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</si>
  <si>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</si>
  <si>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</si>
  <si>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</si>
  <si>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</si>
  <si>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</si>
  <si>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</si>
  <si>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</si>
  <si>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</si>
  <si>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</si>
  <si>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</si>
  <si>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</si>
  <si>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</si>
  <si>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</si>
  <si>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</si>
  <si>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</si>
  <si>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</si>
  <si>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</si>
  <si>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</si>
  <si>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</si>
  <si>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</si>
  <si>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</si>
  <si>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</si>
  <si>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</si>
  <si>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</si>
  <si>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</si>
  <si>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</si>
  <si>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</si>
  <si>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</si>
  <si>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</si>
  <si>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</si>
  <si>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</si>
  <si>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</si>
  <si>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</si>
  <si>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</si>
  <si>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</si>
  <si>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</si>
  <si>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</si>
  <si>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</si>
  <si>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</si>
  <si>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</si>
  <si>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</si>
  <si>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</si>
  <si>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</si>
  <si>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</si>
  <si>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</si>
  <si>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</si>
  <si>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</si>
  <si>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</si>
  <si>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</si>
  <si>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</si>
  <si>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</si>
  <si>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</si>
  <si>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</si>
  <si>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</si>
  <si>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</si>
  <si>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</si>
  <si>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</si>
  <si>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</si>
  <si>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</si>
  <si>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</si>
  <si>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</si>
  <si>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</si>
  <si>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</si>
  <si>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</si>
  <si>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</si>
  <si>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</si>
  <si>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</si>
  <si>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</si>
  <si>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</si>
  <si>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</si>
  <si>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</si>
  <si>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</si>
  <si>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</si>
  <si>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</si>
  <si>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</si>
  <si>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</si>
  <si>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</si>
  <si>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</si>
  <si>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</si>
  <si>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</si>
  <si>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</si>
  <si>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</si>
  <si>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</si>
  <si>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</si>
  <si>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</si>
  <si>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</si>
  <si>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</si>
  <si>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</si>
  <si>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</si>
  <si>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</si>
  <si>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</si>
  <si>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</si>
  <si>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</si>
  <si>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</si>
  <si>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</si>
  <si>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</si>
  <si>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</si>
  <si>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</si>
  <si>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</si>
  <si>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</si>
  <si>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</si>
  <si>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</si>
  <si>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</si>
  <si>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</si>
  <si>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</si>
  <si>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</si>
  <si>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</si>
  <si>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</si>
  <si>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</si>
  <si>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</si>
  <si>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</si>
  <si>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</si>
  <si>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</si>
  <si>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</si>
  <si>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</si>
  <si>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</si>
  <si>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</si>
  <si>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</si>
  <si>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</si>
  <si>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</si>
  <si>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</si>
  <si>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</si>
  <si>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</si>
  <si>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</si>
  <si>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</si>
  <si>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</si>
  <si>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</si>
  <si>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</si>
  <si>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</si>
  <si>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</si>
  <si>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</si>
  <si>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</si>
  <si>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</si>
  <si>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</si>
  <si>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</si>
  <si>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</si>
  <si>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</si>
  <si>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</si>
  <si>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</si>
  <si>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</si>
  <si>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</si>
  <si>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</si>
  <si>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</si>
  <si>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</si>
  <si>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</si>
  <si>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</si>
  <si>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</si>
  <si>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</si>
  <si>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</si>
  <si>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</si>
  <si>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</si>
  <si>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</si>
  <si>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</si>
  <si>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</si>
  <si>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</si>
  <si>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</si>
  <si>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</si>
  <si>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</si>
  <si>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</si>
  <si>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</si>
  <si>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</si>
  <si>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</si>
  <si>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</si>
  <si>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</si>
  <si>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</si>
  <si>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</si>
  <si>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</si>
  <si>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</si>
  <si>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</si>
  <si>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</si>
  <si>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</si>
  <si>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</si>
  <si>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</si>
  <si>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</si>
  <si>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</si>
  <si>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</si>
  <si>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</si>
  <si>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</si>
  <si>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</si>
  <si>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</si>
  <si>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</si>
  <si>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</si>
  <si>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</si>
  <si>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</si>
  <si>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</si>
  <si>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</si>
  <si>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</si>
  <si>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</si>
  <si>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</si>
  <si>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</si>
  <si>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</si>
  <si>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</si>
  <si>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</si>
  <si>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</si>
  <si>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</si>
  <si>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</si>
  <si>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</si>
  <si>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</si>
  <si>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</si>
  <si>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</si>
  <si>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</si>
  <si>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</si>
  <si>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</si>
  <si>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</si>
  <si>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</si>
  <si>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</si>
  <si>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</si>
  <si>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</si>
  <si>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</si>
  <si>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</si>
  <si>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</si>
  <si>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</si>
  <si>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</si>
  <si>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</si>
  <si>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</si>
  <si>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</si>
  <si>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</si>
  <si>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</si>
  <si>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</si>
  <si>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</si>
  <si>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</si>
  <si>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</si>
  <si>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</si>
  <si>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</si>
  <si>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</si>
  <si>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</si>
  <si>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</si>
  <si>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</si>
  <si>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</si>
  <si>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</si>
  <si>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</si>
  <si>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</si>
  <si>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</si>
  <si>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</si>
  <si>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</si>
  <si>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</si>
  <si>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</si>
  <si>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</si>
  <si>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</si>
  <si>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</si>
  <si>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</si>
  <si>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</si>
  <si>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</si>
  <si>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</si>
  <si>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</si>
  <si>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</si>
  <si>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</si>
  <si>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</si>
  <si>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</si>
  <si>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</si>
  <si>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</si>
  <si>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</si>
  <si>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</si>
  <si>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</si>
  <si>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</si>
  <si>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</si>
  <si>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</si>
  <si>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</si>
  <si>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</si>
  <si>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</si>
  <si>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</si>
  <si>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</si>
  <si>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</si>
  <si>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</si>
  <si>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</si>
  <si>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</si>
  <si>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</si>
  <si>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</si>
  <si>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</si>
  <si>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</si>
  <si>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</si>
  <si>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</si>
  <si>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</si>
  <si>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</si>
  <si>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</si>
  <si>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</si>
  <si>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</si>
  <si>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</si>
  <si>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</si>
  <si>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</si>
  <si>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</si>
  <si>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</si>
  <si>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</si>
  <si>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</si>
  <si>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</si>
  <si>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</si>
  <si>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</si>
  <si>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</si>
  <si>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</si>
  <si>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</si>
  <si>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</si>
  <si>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</si>
  <si>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</si>
  <si>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</si>
  <si>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</si>
  <si>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</si>
  <si>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</si>
  <si>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</si>
  <si>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</si>
  <si>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</si>
  <si>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</si>
  <si>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</si>
  <si>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</si>
  <si>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</si>
  <si>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</si>
  <si>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</si>
  <si>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</si>
  <si>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</si>
  <si>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</si>
  <si>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</si>
  <si>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</si>
  <si>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</si>
  <si>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</si>
  <si>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</si>
  <si>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</si>
  <si>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</si>
  <si>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</si>
  <si>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</si>
  <si>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</si>
  <si>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</si>
  <si>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</si>
  <si>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</si>
  <si>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</si>
  <si>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</si>
  <si>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</si>
  <si>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</si>
  <si>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</si>
  <si>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</si>
  <si>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</si>
  <si>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</si>
  <si>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</si>
  <si>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</si>
  <si>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</si>
  <si>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</si>
  <si>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</si>
  <si>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</si>
  <si>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</si>
  <si>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</si>
  <si>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</si>
  <si>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</si>
  <si>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</si>
  <si>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</si>
  <si>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</si>
  <si>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</si>
  <si>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</si>
  <si>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</si>
  <si>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</si>
  <si>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</si>
  <si>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</si>
  <si>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</si>
  <si>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</si>
  <si>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</si>
  <si>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</si>
  <si>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</si>
  <si>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</si>
  <si>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</si>
  <si>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</si>
  <si>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</si>
  <si>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</si>
  <si>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</si>
  <si>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</si>
  <si>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</si>
  <si>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</si>
  <si>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</si>
  <si>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</si>
  <si>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</si>
  <si>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</si>
  <si>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</si>
  <si>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</si>
  <si>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</si>
  <si>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</si>
  <si>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</si>
  <si>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</si>
  <si>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</si>
  <si>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</si>
  <si>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</si>
  <si>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</si>
  <si>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</si>
  <si>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</si>
  <si>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</si>
  <si>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</si>
  <si>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</si>
  <si>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</si>
  <si>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</si>
  <si>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</si>
  <si>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</si>
  <si>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</si>
  <si>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</si>
  <si>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</si>
  <si>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</si>
  <si>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</si>
  <si>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</si>
  <si>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</si>
  <si>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</si>
  <si>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</si>
  <si>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</si>
  <si>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</si>
  <si>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</si>
  <si>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</si>
  <si>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</si>
  <si>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</si>
  <si>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</si>
  <si>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</si>
  <si>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</si>
  <si>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</si>
  <si>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</si>
  <si>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</si>
  <si>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</si>
  <si>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</si>
  <si>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</si>
  <si>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</si>
  <si>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</si>
  <si>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</si>
  <si>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</si>
  <si>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</si>
  <si>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</si>
  <si>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</si>
  <si>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</si>
  <si>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</si>
  <si>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</si>
  <si>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</si>
  <si>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</si>
  <si>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</si>
  <si>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</si>
  <si>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</si>
  <si>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</si>
  <si>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</si>
  <si>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</si>
  <si>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</si>
  <si>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</si>
  <si>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</si>
  <si>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</si>
  <si>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</si>
  <si>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</si>
  <si>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</si>
  <si>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</si>
  <si>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</si>
  <si>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</si>
  <si>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</si>
  <si>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</si>
  <si>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</si>
  <si>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</si>
  <si>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</si>
  <si>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</si>
  <si>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</si>
  <si>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</si>
  <si>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</si>
  <si>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</si>
  <si>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</si>
  <si>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</si>
  <si>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</si>
  <si>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</si>
  <si>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</si>
  <si>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</si>
  <si>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</si>
  <si>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</si>
  <si>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</si>
  <si>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</si>
  <si>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</si>
  <si>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</si>
  <si>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</si>
  <si>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</si>
  <si>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</si>
  <si>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</si>
  <si>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</si>
  <si>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</si>
  <si>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</si>
  <si>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</si>
  <si>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</si>
  <si>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</si>
  <si>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</si>
  <si>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</si>
  <si>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</si>
  <si>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</si>
  <si>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</si>
  <si>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</si>
  <si>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</si>
  <si>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</si>
  <si>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</si>
  <si>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</si>
  <si>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</si>
  <si>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</si>
  <si>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</si>
  <si>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</si>
  <si>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</si>
  <si>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</si>
  <si>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</si>
  <si>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</si>
  <si>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</si>
  <si>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</si>
  <si>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</si>
  <si>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</si>
  <si>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</si>
  <si>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</si>
  <si>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</si>
  <si>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</si>
  <si>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</si>
  <si>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</si>
  <si>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</si>
  <si>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</si>
  <si>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</si>
  <si>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</si>
  <si>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</si>
  <si>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</si>
  <si>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</si>
  <si>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</si>
  <si>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</si>
  <si>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</si>
  <si>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</si>
  <si>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</si>
  <si>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</si>
  <si>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</si>
  <si>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</si>
  <si>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</si>
  <si>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</si>
  <si>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</si>
  <si>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</si>
  <si>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</si>
  <si>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</si>
  <si>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</si>
  <si>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</si>
  <si>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</si>
  <si>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</si>
  <si>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</si>
  <si>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</si>
  <si>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</si>
  <si>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</si>
  <si>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</si>
  <si>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</si>
  <si>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</si>
  <si>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</si>
  <si>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</si>
  <si>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</si>
  <si>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</si>
  <si>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</si>
  <si>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</si>
  <si>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</si>
  <si>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</si>
  <si>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</si>
  <si>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</si>
  <si>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</si>
  <si>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</si>
  <si>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</si>
  <si>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</si>
  <si>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</si>
  <si>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</si>
  <si>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</si>
  <si>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</si>
  <si>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</si>
  <si>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</si>
  <si>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</si>
  <si>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</si>
  <si>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</si>
  <si>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</si>
  <si>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</si>
  <si>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</si>
  <si>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</si>
  <si>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</si>
  <si>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</si>
  <si>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</si>
  <si>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</si>
  <si>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</si>
  <si>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</si>
  <si>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</si>
  <si>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</si>
  <si>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</si>
  <si>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</si>
  <si>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</si>
  <si>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</si>
  <si>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</si>
  <si>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</si>
  <si>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</si>
  <si>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</si>
  <si>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</si>
  <si>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</si>
  <si>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</si>
  <si>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</si>
  <si>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</si>
  <si>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</si>
  <si>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</si>
  <si>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</si>
  <si>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</si>
  <si>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</si>
  <si>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</si>
  <si>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</si>
  <si>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</si>
  <si>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</si>
  <si>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</si>
  <si>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</si>
  <si>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</si>
  <si>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</si>
  <si>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</si>
  <si>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</si>
  <si>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</si>
  <si>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</si>
  <si>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</si>
  <si>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</si>
  <si>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</si>
  <si>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</si>
  <si>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</si>
  <si>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</si>
  <si>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</si>
  <si>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</si>
  <si>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</si>
  <si>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</si>
  <si>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</si>
  <si>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</si>
  <si>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</si>
  <si>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</si>
  <si>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</si>
  <si>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</si>
  <si>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</si>
  <si>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</si>
  <si>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</si>
  <si>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</si>
  <si>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</si>
  <si>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</si>
  <si>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</si>
  <si>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</si>
  <si>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</si>
  <si>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</si>
  <si>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</si>
  <si>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</si>
  <si>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</si>
  <si>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</si>
  <si>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</si>
  <si>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</si>
  <si>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</si>
  <si>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</si>
  <si>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</si>
  <si>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</si>
  <si>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</si>
  <si>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</si>
  <si>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</si>
  <si>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</si>
  <si>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</si>
  <si>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</si>
  <si>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</si>
  <si>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</si>
  <si>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</si>
  <si>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</si>
  <si>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</si>
  <si>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</si>
  <si>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</si>
  <si>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</si>
  <si>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</si>
  <si>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</si>
  <si>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</si>
  <si>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</si>
  <si>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</si>
  <si>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</si>
  <si>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</si>
  <si>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</si>
  <si>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</si>
  <si>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</si>
  <si>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</si>
  <si>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</si>
  <si>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</si>
  <si>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</si>
  <si>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</si>
  <si>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</si>
  <si>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</si>
  <si>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</si>
  <si>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</si>
  <si>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</si>
  <si>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</si>
  <si>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</si>
  <si>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</si>
  <si>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</si>
  <si>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</si>
  <si>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</si>
  <si>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</si>
  <si>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</si>
  <si>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</si>
  <si>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</si>
  <si>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</si>
  <si>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</si>
  <si>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</si>
  <si>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</si>
  <si>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</si>
  <si>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</si>
  <si>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</si>
  <si>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</si>
  <si>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</si>
  <si>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</si>
  <si>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</si>
  <si>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</si>
  <si>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</si>
  <si>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</si>
  <si>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</si>
  <si>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</si>
  <si>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</si>
  <si>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</si>
  <si>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</si>
  <si>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</si>
  <si>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</si>
  <si>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</si>
  <si>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</si>
  <si>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</si>
  <si>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</si>
  <si>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</si>
  <si>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</si>
  <si>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</si>
  <si>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</si>
  <si>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</si>
  <si>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</si>
  <si>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</si>
  <si>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</si>
  <si>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</si>
  <si>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</si>
  <si>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</si>
  <si>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</si>
  <si>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</si>
  <si>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</si>
  <si>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</si>
  <si>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</si>
  <si>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</si>
  <si>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</si>
  <si>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</si>
  <si>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</si>
  <si>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</si>
  <si>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</si>
  <si>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</si>
  <si>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</si>
  <si>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</si>
  <si>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</si>
  <si>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</si>
  <si>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</si>
  <si>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</si>
  <si>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</si>
  <si>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</si>
  <si>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</si>
  <si>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</si>
  <si>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</si>
  <si>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</si>
  <si>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</si>
  <si>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</si>
  <si>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</si>
  <si>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</si>
  <si>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</si>
  <si>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</si>
  <si>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</si>
  <si>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</si>
  <si>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</si>
  <si>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</si>
  <si>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</si>
  <si>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</si>
  <si>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</si>
  <si>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</si>
  <si>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</si>
  <si>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</si>
  <si>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</si>
  <si>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</si>
  <si>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</si>
  <si>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</si>
  <si>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</si>
  <si>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</si>
  <si>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</si>
  <si>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</si>
  <si>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</si>
  <si>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</si>
  <si>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</si>
  <si>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</si>
  <si>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</si>
  <si>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</si>
  <si>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</si>
  <si>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</si>
  <si>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</si>
  <si>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</si>
  <si>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</si>
  <si>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</si>
  <si>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</si>
  <si>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</si>
  <si>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</si>
  <si>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</si>
  <si>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</si>
  <si>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</si>
  <si>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</si>
  <si>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</si>
  <si>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</si>
  <si>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</si>
  <si>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</si>
  <si>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</si>
  <si>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</si>
  <si>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</si>
  <si>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</si>
  <si>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</si>
  <si>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</si>
  <si>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</si>
  <si>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</si>
  <si>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</si>
  <si>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</si>
  <si>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</si>
  <si>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</si>
  <si>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</si>
  <si>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</si>
  <si>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</si>
  <si>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</si>
  <si>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</si>
  <si>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</si>
  <si>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</si>
  <si>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</si>
  <si>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</si>
  <si>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</si>
  <si>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</si>
  <si>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</si>
  <si>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</si>
  <si>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</si>
  <si>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</si>
  <si>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</si>
  <si>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</si>
  <si>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</si>
  <si>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</si>
  <si>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</si>
  <si>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</si>
  <si>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</si>
  <si>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</si>
  <si>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</si>
  <si>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</si>
  <si>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</si>
  <si>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</si>
  <si>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</si>
  <si>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</si>
  <si>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</si>
  <si>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</si>
  <si>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</si>
  <si>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</si>
  <si>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</si>
  <si>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</si>
  <si>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</si>
  <si>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</si>
  <si>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</si>
  <si>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</si>
  <si>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</si>
  <si>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</si>
  <si>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</si>
  <si>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</si>
  <si>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</si>
  <si>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</si>
  <si>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</si>
  <si>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</si>
  <si>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</si>
  <si>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</si>
  <si>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</si>
  <si>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</si>
  <si>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</si>
  <si>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</si>
  <si>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</si>
  <si>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</si>
  <si>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</si>
  <si>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</si>
  <si>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</si>
  <si>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</si>
  <si>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</si>
  <si>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</si>
  <si>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</si>
  <si>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</si>
  <si>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</si>
  <si>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</si>
  <si>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</si>
  <si>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</si>
  <si>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</si>
  <si>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</si>
  <si>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</si>
  <si>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</si>
  <si>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</si>
  <si>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</si>
  <si>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</si>
  <si>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</si>
  <si>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</si>
  <si>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</si>
  <si>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</si>
  <si>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</si>
  <si>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</si>
  <si>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</si>
  <si>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</si>
  <si>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</si>
  <si>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</si>
  <si>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</si>
  <si>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</si>
  <si>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</si>
  <si>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</si>
  <si>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</si>
  <si>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</si>
  <si>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</si>
  <si>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</si>
  <si>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</si>
  <si>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</si>
  <si>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</si>
  <si>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</si>
  <si>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</si>
  <si>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</si>
  <si>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</si>
  <si>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</si>
  <si>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</si>
  <si>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</si>
  <si>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</si>
  <si>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</si>
  <si>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</si>
  <si>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</si>
  <si>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</si>
  <si>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</si>
  <si>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</si>
  <si>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</si>
  <si>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</si>
  <si>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</si>
  <si>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</si>
  <si>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</si>
  <si>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</si>
  <si>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</si>
  <si>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</si>
  <si>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</si>
  <si>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</si>
  <si>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</si>
  <si>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</si>
  <si>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</si>
  <si>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</si>
  <si>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</si>
  <si>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</si>
  <si>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</si>
  <si>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</si>
  <si>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</si>
  <si>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</si>
  <si>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</si>
  <si>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</si>
  <si>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</si>
  <si>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</si>
  <si>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</si>
  <si>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</si>
  <si>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</si>
  <si>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</si>
  <si>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</si>
  <si>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</si>
  <si>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</si>
  <si>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</si>
  <si>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</si>
  <si>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</si>
  <si>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</si>
  <si>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</si>
  <si>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</si>
  <si>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</si>
  <si>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</si>
  <si>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</si>
  <si>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</si>
  <si>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</si>
  <si>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</si>
  <si>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</si>
  <si>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</si>
  <si>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</si>
  <si>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</si>
  <si>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</si>
  <si>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</si>
  <si>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</si>
  <si>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</si>
  <si>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</si>
  <si>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</si>
  <si>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</si>
  <si>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</si>
  <si>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</si>
  <si>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</si>
  <si>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</si>
  <si>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</si>
  <si>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</si>
  <si>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</si>
  <si>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</si>
  <si>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</si>
  <si>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</si>
  <si>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</si>
  <si>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</si>
  <si>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</si>
  <si>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</si>
  <si>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</si>
  <si>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</si>
  <si>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</si>
  <si>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</si>
  <si>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</si>
  <si>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</si>
  <si>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</si>
  <si>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</si>
  <si>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</si>
  <si>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</si>
  <si>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</si>
  <si>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</si>
  <si>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</si>
  <si>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</si>
  <si>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</si>
  <si>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</si>
  <si>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</si>
  <si>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</si>
  <si>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</si>
  <si>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</si>
  <si>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</si>
  <si>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</si>
  <si>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</si>
  <si>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</si>
  <si>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</si>
  <si>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</si>
  <si>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</si>
  <si>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</si>
  <si>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</si>
  <si>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</si>
  <si>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</si>
  <si>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</si>
  <si>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</si>
  <si>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</si>
  <si>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</si>
  <si>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</si>
  <si>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</si>
  <si>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</si>
  <si>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</si>
  <si>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</si>
  <si>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</si>
  <si>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</si>
  <si>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</si>
  <si>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</si>
  <si>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</si>
  <si>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</si>
  <si>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</si>
  <si>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</si>
  <si>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</si>
  <si>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</si>
  <si>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</si>
  <si>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</si>
  <si>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</si>
  <si>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</si>
  <si>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</si>
  <si>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</si>
  <si>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</si>
  <si>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</si>
  <si>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</si>
  <si>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</si>
  <si>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</si>
  <si>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</si>
  <si>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</si>
  <si>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</si>
  <si>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</si>
  <si>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</si>
  <si>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</si>
  <si>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</si>
  <si>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</si>
  <si>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</si>
  <si>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</si>
  <si>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</si>
  <si>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</si>
  <si>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</si>
  <si>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</si>
  <si>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</si>
  <si>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</si>
  <si>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</si>
  <si>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</si>
  <si>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</si>
  <si>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</si>
  <si>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</si>
  <si>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</si>
  <si>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</si>
  <si>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</si>
  <si>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</si>
  <si>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</si>
  <si>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</si>
  <si>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</si>
  <si>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</si>
  <si>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</si>
  <si>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</si>
  <si>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</si>
  <si>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</si>
  <si>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</si>
  <si>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</si>
  <si>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</si>
  <si>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</si>
  <si>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</si>
  <si>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</si>
  <si>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</si>
  <si>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</si>
  <si>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</si>
  <si>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</si>
  <si>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</si>
  <si>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</si>
  <si>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</si>
  <si>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</si>
  <si>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</si>
  <si>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</si>
  <si>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</si>
  <si>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</si>
  <si>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</si>
  <si>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</si>
  <si>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</si>
  <si>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</si>
  <si>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</si>
  <si>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</si>
  <si>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</si>
  <si>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</si>
  <si>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</si>
  <si>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</si>
  <si>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</si>
  <si>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</si>
  <si>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</si>
  <si>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</si>
  <si>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</si>
  <si>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</si>
  <si>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</si>
  <si>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</si>
  <si>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</si>
  <si>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</si>
  <si>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</si>
  <si>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</si>
  <si>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</si>
  <si>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</si>
  <si>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</si>
  <si>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</si>
  <si>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</si>
  <si>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</si>
  <si>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</si>
  <si>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</si>
  <si>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</si>
  <si>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</si>
  <si>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</si>
  <si>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</si>
  <si>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</si>
  <si>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</si>
  <si>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</si>
  <si>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</si>
  <si>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</si>
  <si>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</si>
  <si>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</si>
  <si>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</si>
  <si>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</si>
  <si>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</si>
  <si>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</si>
  <si>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</si>
  <si>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</si>
  <si>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</si>
  <si>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</si>
  <si>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</si>
  <si>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</si>
  <si>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</si>
  <si>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</si>
  <si>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</si>
  <si>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</si>
  <si>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</si>
  <si>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</si>
  <si>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</si>
  <si>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</si>
  <si>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</si>
  <si>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</si>
  <si>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</si>
  <si>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</si>
  <si>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</si>
  <si>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</si>
  <si>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</si>
  <si>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</si>
  <si>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</si>
  <si>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</si>
  <si>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</si>
  <si>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</si>
  <si>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</si>
  <si>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</si>
  <si>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</si>
  <si>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</si>
  <si>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</si>
  <si>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</si>
  <si>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</si>
  <si>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</si>
  <si>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</si>
  <si>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</si>
  <si>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</si>
  <si>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</si>
  <si>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</si>
  <si>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</si>
  <si>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</si>
  <si>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</si>
  <si>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</si>
  <si>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</si>
  <si>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</si>
  <si>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</si>
  <si>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</si>
  <si>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</si>
  <si>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</si>
  <si>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</si>
  <si>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</si>
  <si>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</si>
  <si>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</si>
  <si>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</si>
  <si>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</si>
  <si>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</si>
  <si>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</si>
  <si>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</si>
  <si>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</si>
  <si>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</si>
  <si>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</si>
  <si>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</si>
  <si>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</si>
  <si>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</si>
  <si>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</si>
  <si>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</si>
  <si>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</si>
  <si>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</si>
  <si>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</si>
  <si>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</si>
  <si>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</si>
  <si>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</si>
  <si>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</si>
  <si>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</si>
  <si>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</si>
  <si>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</si>
  <si>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</si>
  <si>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</si>
  <si>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</si>
  <si>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</si>
  <si>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</si>
  <si>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</si>
  <si>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</si>
  <si>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</si>
  <si>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</si>
  <si>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</si>
  <si>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</si>
  <si>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</si>
  <si>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</si>
  <si>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</si>
  <si>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</si>
  <si>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</si>
  <si>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</si>
  <si>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</si>
  <si>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</si>
  <si>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</si>
  <si>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</si>
  <si>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</si>
  <si>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</si>
  <si>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</si>
  <si>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</si>
  <si>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</si>
  <si>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</si>
  <si>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</si>
  <si>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</si>
  <si>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</si>
  <si>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</si>
  <si>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</si>
  <si>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</si>
  <si>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</si>
  <si>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</si>
  <si>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</si>
  <si>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</si>
  <si>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</si>
  <si>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</si>
  <si>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</si>
  <si>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</si>
  <si>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</si>
  <si>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</si>
  <si>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</si>
  <si>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</si>
  <si>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</si>
  <si>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</si>
  <si>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</si>
  <si>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</si>
  <si>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</si>
  <si>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</si>
  <si>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</si>
  <si>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</si>
  <si>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</si>
  <si>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</si>
  <si>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</si>
  <si>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</si>
  <si>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</si>
  <si>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</si>
  <si>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</si>
  <si>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</si>
  <si>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</si>
  <si>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</si>
  <si>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</si>
  <si>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</si>
  <si>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</si>
  <si>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</si>
  <si>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</si>
  <si>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</si>
  <si>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</si>
  <si>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</si>
  <si>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</si>
  <si>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</si>
  <si>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</si>
  <si>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</si>
  <si>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</si>
  <si>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</si>
  <si>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</si>
  <si>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</si>
  <si>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</si>
  <si>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</si>
  <si>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</si>
  <si>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</si>
  <si>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</si>
  <si>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</si>
  <si>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</si>
  <si>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</si>
  <si>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</si>
  <si>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</si>
  <si>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</si>
  <si>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</si>
  <si>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</si>
  <si>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</si>
  <si>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</si>
  <si>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</si>
  <si>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</si>
  <si>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</si>
  <si>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</si>
  <si>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</si>
  <si>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</si>
  <si>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</si>
  <si>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</si>
  <si>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</si>
  <si>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</si>
  <si>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</si>
  <si>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</si>
  <si>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</si>
  <si>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</si>
  <si>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</si>
  <si>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</si>
  <si>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</si>
  <si>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</si>
  <si>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</si>
  <si>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</si>
  <si>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</si>
  <si>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</si>
  <si>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</si>
  <si>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</si>
  <si>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</si>
  <si>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</si>
  <si>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</si>
  <si>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</si>
  <si>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</si>
  <si>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</si>
  <si>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</si>
  <si>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</si>
  <si>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</si>
  <si>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</si>
  <si>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</si>
  <si>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</si>
  <si>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</si>
  <si>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</si>
  <si>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</si>
  <si>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</si>
  <si>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</si>
  <si>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</si>
  <si>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</si>
  <si>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</si>
  <si>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</si>
  <si>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</si>
  <si>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</si>
  <si>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</si>
  <si>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</si>
  <si>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</si>
  <si>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</si>
  <si>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</si>
  <si>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</si>
  <si>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</si>
  <si>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</si>
  <si>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</si>
  <si>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</si>
  <si>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</si>
  <si>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</si>
  <si>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</si>
  <si>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</si>
  <si>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</si>
  <si>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</si>
  <si>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</si>
  <si>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</si>
  <si>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</si>
  <si>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</si>
  <si>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</si>
  <si>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</si>
  <si>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</si>
  <si>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</si>
  <si>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</si>
  <si>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</si>
  <si>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</si>
  <si>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</si>
  <si>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</si>
  <si>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</si>
  <si>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</si>
  <si>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</si>
  <si>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</si>
  <si>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</si>
  <si>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</si>
  <si>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</si>
  <si>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</si>
  <si>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</si>
  <si>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</si>
  <si>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</si>
  <si>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</si>
  <si>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</si>
  <si>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</si>
  <si>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</si>
  <si>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</si>
  <si>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</si>
  <si>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</si>
  <si>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</si>
  <si>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</si>
  <si>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</si>
  <si>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</si>
  <si>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</si>
  <si>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</si>
  <si>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</si>
  <si>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</si>
  <si>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</si>
  <si>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</si>
  <si>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</si>
  <si>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</si>
  <si>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</si>
  <si>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</si>
  <si>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</si>
  <si>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</si>
  <si>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</si>
  <si>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</si>
  <si>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</si>
  <si>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</si>
  <si>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</si>
  <si>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</si>
  <si>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</si>
  <si>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</si>
  <si>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</si>
  <si>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</si>
  <si>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</si>
  <si>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</si>
  <si>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</si>
  <si>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</si>
  <si>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</si>
  <si>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</si>
  <si>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</si>
  <si>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</si>
  <si>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</si>
  <si>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</si>
  <si>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</si>
  <si>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</si>
  <si>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</si>
  <si>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</si>
  <si>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</si>
  <si>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</si>
  <si>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</si>
  <si>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</si>
  <si>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</si>
  <si>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</si>
  <si>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</si>
  <si>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</si>
  <si>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</si>
  <si>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</si>
  <si>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</si>
  <si>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</si>
  <si>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</si>
  <si>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</si>
  <si>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</si>
  <si>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</si>
  <si>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</si>
  <si>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</si>
  <si>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</si>
  <si>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</si>
  <si>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</si>
  <si>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</si>
  <si>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</si>
  <si>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</si>
  <si>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</si>
  <si>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</si>
  <si>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</si>
  <si>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</si>
  <si>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</si>
  <si>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</si>
  <si>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</si>
  <si>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</si>
  <si>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</si>
  <si>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</si>
  <si>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</si>
  <si>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</si>
  <si>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</si>
  <si>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</si>
  <si>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</si>
  <si>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</si>
  <si>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</si>
  <si>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</si>
  <si>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</si>
  <si>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</si>
  <si>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</si>
  <si>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</si>
  <si>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</si>
  <si>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</si>
  <si>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</si>
  <si>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</si>
  <si>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</si>
  <si>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</si>
  <si>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</si>
  <si>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</si>
  <si>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</si>
  <si>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</si>
  <si>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</si>
  <si>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</si>
  <si>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</si>
  <si>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</si>
  <si>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</si>
  <si>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</si>
  <si>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</si>
  <si>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</si>
  <si>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</si>
  <si>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</si>
  <si>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</si>
  <si>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</si>
  <si>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</si>
  <si>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</si>
  <si>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</si>
  <si>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</si>
  <si>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</si>
  <si>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</si>
  <si>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</si>
  <si>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</si>
  <si>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</si>
  <si>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</si>
  <si>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</si>
  <si>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</si>
  <si>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</si>
  <si>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</si>
  <si>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</si>
  <si>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</si>
  <si>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</si>
  <si>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</si>
  <si>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</si>
  <si>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</si>
  <si>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</si>
  <si>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</si>
  <si>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</si>
  <si>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</si>
  <si>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</si>
  <si>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</si>
  <si>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</si>
  <si>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</si>
  <si>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</si>
  <si>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</si>
  <si>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</si>
  <si>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</si>
  <si>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</si>
  <si>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</si>
  <si>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</si>
  <si>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</si>
  <si>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</si>
  <si>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</si>
  <si>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</si>
  <si>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</si>
  <si>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</si>
  <si>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</si>
  <si>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</si>
  <si>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</si>
  <si>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</si>
  <si>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</si>
  <si>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</si>
  <si>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</si>
  <si>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</si>
  <si>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</si>
  <si>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</si>
  <si>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</si>
  <si>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</si>
  <si>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</si>
  <si>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</si>
  <si>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</si>
  <si>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</si>
  <si>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</si>
  <si>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</si>
  <si>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</si>
  <si>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</si>
  <si>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</si>
  <si>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</si>
  <si>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</si>
  <si>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</si>
  <si>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</si>
  <si>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</si>
  <si>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</si>
  <si>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</si>
  <si>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</si>
  <si>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</si>
  <si>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</si>
  <si>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</si>
  <si>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</si>
  <si>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</si>
  <si>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</si>
  <si>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</si>
  <si>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</si>
  <si>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</si>
  <si>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</si>
  <si>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</si>
  <si>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</si>
  <si>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</si>
  <si>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</si>
  <si>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</si>
  <si>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</si>
  <si>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</si>
  <si>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</si>
  <si>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</si>
  <si>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</si>
  <si>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</si>
  <si>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</si>
  <si>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</si>
  <si>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</si>
  <si>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</si>
  <si>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</si>
  <si>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</si>
  <si>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</si>
  <si>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</si>
  <si>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</si>
  <si>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</si>
  <si>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</si>
  <si>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</si>
  <si>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</si>
  <si>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</si>
  <si>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</si>
  <si>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</si>
  <si>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</si>
  <si>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</si>
  <si>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</si>
  <si>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</si>
  <si>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</si>
  <si>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</si>
  <si>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</si>
  <si>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</si>
  <si>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</si>
  <si>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</si>
  <si>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</si>
  <si>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</si>
  <si>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</si>
  <si>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</si>
  <si>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</si>
  <si>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</si>
  <si>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</si>
  <si>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</si>
  <si>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</si>
  <si>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</si>
  <si>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</si>
  <si>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</si>
  <si>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</si>
  <si>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</si>
  <si>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</si>
  <si>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</si>
  <si>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</si>
  <si>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</si>
  <si>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</si>
  <si>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</si>
  <si>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</si>
  <si>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</si>
  <si>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</si>
  <si>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</si>
  <si>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</si>
  <si>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</si>
  <si>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</si>
  <si>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</si>
  <si>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</si>
  <si>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</si>
  <si>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</si>
  <si>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</si>
  <si>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</si>
  <si>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</si>
  <si>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</si>
  <si>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</si>
  <si>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</si>
  <si>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</si>
  <si>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</si>
  <si>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</si>
  <si>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</si>
  <si>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</si>
  <si>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</si>
  <si>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</si>
  <si>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</si>
  <si>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</si>
  <si>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</si>
  <si>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</si>
  <si>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</si>
  <si>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</si>
  <si>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</si>
  <si>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</si>
  <si>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</si>
  <si>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</si>
  <si>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</si>
  <si>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</si>
  <si>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</si>
  <si>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</si>
  <si>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</si>
  <si>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</si>
  <si>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</si>
  <si>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</si>
  <si>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</si>
  <si>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</si>
  <si>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</si>
  <si>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</si>
  <si>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</si>
  <si>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</si>
  <si>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</si>
  <si>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</si>
  <si>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</si>
  <si>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</si>
  <si>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</si>
  <si>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</si>
  <si>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</si>
  <si>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</si>
  <si>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</si>
  <si>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</si>
  <si>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</si>
  <si>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</si>
  <si>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</si>
  <si>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</si>
  <si>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</si>
  <si>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</si>
  <si>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</si>
  <si>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</si>
  <si>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</si>
  <si>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</si>
  <si>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</si>
  <si>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</si>
  <si>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</si>
  <si>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</si>
  <si>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</si>
  <si>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</si>
  <si>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</si>
  <si>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</si>
  <si>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</si>
  <si>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</si>
  <si>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</si>
  <si>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</si>
  <si>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</si>
  <si>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</si>
  <si>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</si>
  <si>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</si>
  <si>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</si>
  <si>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</si>
  <si>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</si>
  <si>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</si>
  <si>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</si>
  <si>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</si>
  <si>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</si>
  <si>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</si>
  <si>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</si>
  <si>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</si>
  <si>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</si>
  <si>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</si>
  <si>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</si>
  <si>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</si>
  <si>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</si>
  <si>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</si>
  <si>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</si>
  <si>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</si>
  <si>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</si>
  <si>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</si>
  <si>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</si>
  <si>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</si>
  <si>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</si>
  <si>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</si>
  <si>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</si>
  <si>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</si>
  <si>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</si>
  <si>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</si>
  <si>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</si>
  <si>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</si>
  <si>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</si>
  <si>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</si>
  <si>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</si>
  <si>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</si>
  <si>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</si>
  <si>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</si>
  <si>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</si>
  <si>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</si>
  <si>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</si>
  <si>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</si>
  <si>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</si>
  <si>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</si>
  <si>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</si>
  <si>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</si>
  <si>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</si>
  <si>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</si>
  <si>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</si>
  <si>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</si>
  <si>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</si>
  <si>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</si>
  <si>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</si>
  <si>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</si>
  <si>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</si>
  <si>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</si>
  <si>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</si>
  <si>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</si>
  <si>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</si>
  <si>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</si>
  <si>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</si>
  <si>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</si>
  <si>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</si>
  <si>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</si>
  <si>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</si>
  <si>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</si>
  <si>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</si>
  <si>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</si>
  <si>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</si>
  <si>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</si>
  <si>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</si>
  <si>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</si>
  <si>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</si>
  <si>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</si>
  <si>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</si>
  <si>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</si>
  <si>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</si>
  <si>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</si>
  <si>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</si>
  <si>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</si>
  <si>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</si>
  <si>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</si>
  <si>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</si>
  <si>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</si>
  <si>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</si>
  <si>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</si>
  <si>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</si>
  <si>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</si>
  <si>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</si>
  <si>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</si>
  <si>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</si>
  <si>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</si>
  <si>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</si>
  <si>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</si>
  <si>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</si>
  <si>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</si>
  <si>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</si>
  <si>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</si>
  <si>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</si>
  <si>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</si>
  <si>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</si>
  <si>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</si>
  <si>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</si>
  <si>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</si>
  <si>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</si>
  <si>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</si>
  <si>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</si>
  <si>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</si>
  <si>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</si>
  <si>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</si>
  <si>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</si>
  <si>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</si>
  <si>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</si>
  <si>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</si>
  <si>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</si>
  <si>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</si>
  <si>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</si>
  <si>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</si>
  <si>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</si>
  <si>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</si>
  <si>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</si>
  <si>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</si>
  <si>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</si>
  <si>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</si>
  <si>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</si>
  <si>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</si>
  <si>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</si>
  <si>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</si>
  <si>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</si>
  <si>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</si>
  <si>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</si>
  <si>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</si>
  <si>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</si>
  <si>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</si>
  <si>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</si>
  <si>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</si>
  <si>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</si>
  <si>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</si>
  <si>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</si>
  <si>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</si>
  <si>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</si>
  <si>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</si>
  <si>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</si>
  <si>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</si>
  <si>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</si>
  <si>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</si>
  <si>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</si>
  <si>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</si>
  <si>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</si>
  <si>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</si>
  <si>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</si>
  <si>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</si>
  <si>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</si>
  <si>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</si>
  <si>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</si>
  <si>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</si>
  <si>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</si>
  <si>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</si>
  <si>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</si>
  <si>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</si>
  <si>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</si>
  <si>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</si>
  <si>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</si>
  <si>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</si>
  <si>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</si>
  <si>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</si>
  <si>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</si>
  <si>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</si>
  <si>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</si>
  <si>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</si>
  <si>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</si>
  <si>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</si>
  <si>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</si>
  <si>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</si>
  <si>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</si>
  <si>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</si>
  <si>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</si>
  <si>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</si>
  <si>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</si>
  <si>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</si>
  <si>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</si>
  <si>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</si>
  <si>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</si>
  <si>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</si>
  <si>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</si>
  <si>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</si>
  <si>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</si>
  <si>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</si>
  <si>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</si>
  <si>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</si>
  <si>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</si>
  <si>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</si>
  <si>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</si>
  <si>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</si>
  <si>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</si>
  <si>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</si>
  <si>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</si>
  <si>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</si>
  <si>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</si>
  <si>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</si>
  <si>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</si>
  <si>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</si>
  <si>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</si>
  <si>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</si>
  <si>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</si>
  <si>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</si>
  <si>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</si>
  <si>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</si>
  <si>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</si>
  <si>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</si>
  <si>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</si>
  <si>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</si>
  <si>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</si>
  <si>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</si>
  <si>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</si>
  <si>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</si>
  <si>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</si>
  <si>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</si>
  <si>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</si>
  <si>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</si>
  <si>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</si>
  <si>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</si>
  <si>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</si>
  <si>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</si>
  <si>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</si>
  <si>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</si>
  <si>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</si>
  <si>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</si>
  <si>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</si>
  <si>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</si>
  <si>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</si>
  <si>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</si>
  <si>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</si>
  <si>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</si>
  <si>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</si>
  <si>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</si>
  <si>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</si>
  <si>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</si>
  <si>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</si>
  <si>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</si>
  <si>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</si>
  <si>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</si>
  <si>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</si>
  <si>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</si>
  <si>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</si>
  <si>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</si>
  <si>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</si>
  <si>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</si>
  <si>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</si>
  <si>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</si>
  <si>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</si>
  <si>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</si>
  <si>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</si>
  <si>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</si>
  <si>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</si>
  <si>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</si>
  <si>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</si>
  <si>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</si>
  <si>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</si>
  <si>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</si>
  <si>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</si>
  <si>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</si>
  <si>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</si>
  <si>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</si>
  <si>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</si>
  <si>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</si>
  <si>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</si>
  <si>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</si>
  <si>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</si>
  <si>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</si>
  <si>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</si>
  <si>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</si>
  <si>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</si>
  <si>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</si>
  <si>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</si>
  <si>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</si>
  <si>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</si>
  <si>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</si>
  <si>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</si>
  <si>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</si>
  <si>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</si>
  <si>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</si>
  <si>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</si>
  <si>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</si>
  <si>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</si>
  <si>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</si>
  <si>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</si>
  <si>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</si>
  <si>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</si>
  <si>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</si>
  <si>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</si>
  <si>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</si>
  <si>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</si>
  <si>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</si>
  <si>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</si>
  <si>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</si>
  <si>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</si>
  <si>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</si>
  <si>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</si>
  <si>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</si>
  <si>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</si>
  <si>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</si>
  <si>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</si>
  <si>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</si>
  <si>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</si>
  <si>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</si>
  <si>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</si>
  <si>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</si>
  <si>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</si>
  <si>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</si>
  <si>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</si>
  <si>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</si>
  <si>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</si>
  <si>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</si>
  <si>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</si>
  <si>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</si>
  <si>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</si>
  <si>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</si>
  <si>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</si>
  <si>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</si>
  <si>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</si>
  <si>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</si>
  <si>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</si>
  <si>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</si>
  <si>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</si>
  <si>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</si>
  <si>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</si>
  <si>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</si>
  <si>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</si>
  <si>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</si>
  <si>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</si>
  <si>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</si>
  <si>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</si>
  <si>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</si>
  <si>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</si>
  <si>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</si>
  <si>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</si>
  <si>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</si>
  <si>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</si>
  <si>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</si>
  <si>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</si>
  <si>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</si>
  <si>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</si>
  <si>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</si>
  <si>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</si>
  <si>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</si>
  <si>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</si>
  <si>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</si>
  <si>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</si>
  <si>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</si>
  <si>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</si>
  <si>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</si>
  <si>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</si>
  <si>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</si>
  <si>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</si>
  <si>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</si>
  <si>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</si>
  <si>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</si>
  <si>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</si>
  <si>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</si>
  <si>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</si>
  <si>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</si>
  <si>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</si>
  <si>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</si>
  <si>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</si>
  <si>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</si>
  <si>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</si>
  <si>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</si>
  <si>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</si>
  <si>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</si>
  <si>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</si>
  <si>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</si>
  <si>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</si>
  <si>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</si>
  <si>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</si>
  <si>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</si>
  <si>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</si>
  <si>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</si>
  <si>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</si>
  <si>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</si>
  <si>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</si>
  <si>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</si>
  <si>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</si>
  <si>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</si>
  <si>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</si>
  <si>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</si>
  <si>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</si>
  <si>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</si>
  <si>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</si>
  <si>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</si>
  <si>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</si>
  <si>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</si>
  <si>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</si>
  <si>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</si>
  <si>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</si>
  <si>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</si>
  <si>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</si>
  <si>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</si>
  <si>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</si>
  <si>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</si>
  <si>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</si>
  <si>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</si>
  <si>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</si>
  <si>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</si>
  <si>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</si>
  <si>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</si>
  <si>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</si>
  <si>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</si>
  <si>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</si>
  <si>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</si>
  <si>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</si>
  <si>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</si>
  <si>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</si>
  <si>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</si>
  <si>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</si>
  <si>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</si>
  <si>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</si>
  <si>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</si>
  <si>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</si>
  <si>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</si>
  <si>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</si>
  <si>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</si>
  <si>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</si>
  <si>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</si>
  <si>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</si>
  <si>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</si>
  <si>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</si>
  <si>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</si>
  <si>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</si>
  <si>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</si>
  <si>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</si>
  <si>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</si>
  <si>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</si>
  <si>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</si>
  <si>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</si>
  <si>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</si>
  <si>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</si>
  <si>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</si>
  <si>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</si>
  <si>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</si>
  <si>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</si>
  <si>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</si>
  <si>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</si>
  <si>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</si>
  <si>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</si>
  <si>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</si>
  <si>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</si>
  <si>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</si>
  <si>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</si>
  <si>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</si>
  <si>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</si>
  <si>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</si>
  <si>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</si>
  <si>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</si>
  <si>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</si>
  <si>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</si>
  <si>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</si>
  <si>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</si>
  <si>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</si>
  <si>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</si>
  <si>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</si>
  <si>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</si>
  <si>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</si>
  <si>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</si>
  <si>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</si>
  <si>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</si>
  <si>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</si>
  <si>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</si>
  <si>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</si>
  <si>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</si>
  <si>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</si>
  <si>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</si>
  <si>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</si>
  <si>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</si>
  <si>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</si>
  <si>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</si>
  <si>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</si>
  <si>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</si>
  <si>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</si>
  <si>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</si>
  <si>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</si>
  <si>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</si>
  <si>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</si>
  <si>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</si>
  <si>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</si>
  <si>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</si>
  <si>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</si>
  <si>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</si>
  <si>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</si>
  <si>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</si>
  <si>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</si>
  <si>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</si>
  <si>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</si>
  <si>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</si>
  <si>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</si>
  <si>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</si>
  <si>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</si>
  <si>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</si>
  <si>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</si>
  <si>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</si>
  <si>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</si>
  <si>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</si>
  <si>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</si>
  <si>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</si>
  <si>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</si>
  <si>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</si>
  <si>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</si>
  <si>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</si>
  <si>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</si>
  <si>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</si>
  <si>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</si>
  <si>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</si>
  <si>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</si>
  <si>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</si>
  <si>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</si>
  <si>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</si>
  <si>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</si>
  <si>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</si>
  <si>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</si>
  <si>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</si>
  <si>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</si>
  <si>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</si>
  <si>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</si>
  <si>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</si>
  <si>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</si>
  <si>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</si>
  <si>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</si>
  <si>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</si>
  <si>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</si>
  <si>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</si>
  <si>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</si>
  <si>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</si>
  <si>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</si>
  <si>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</si>
  <si>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</si>
  <si>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</si>
  <si>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</si>
  <si>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</si>
  <si>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</si>
  <si>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</si>
  <si>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</si>
  <si>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</si>
  <si>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</si>
  <si>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</si>
  <si>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</si>
  <si>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</si>
  <si>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</si>
  <si>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</si>
  <si>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</si>
  <si>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</si>
  <si>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</si>
  <si>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</si>
  <si>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</si>
  <si>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</si>
  <si>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</si>
  <si>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</si>
  <si>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</si>
  <si>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</si>
  <si>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</si>
  <si>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</si>
  <si>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</si>
  <si>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</si>
  <si>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</si>
  <si>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</si>
  <si>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</si>
  <si>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</si>
  <si>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</si>
  <si>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</si>
  <si>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</si>
  <si>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</si>
  <si>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</si>
  <si>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</si>
  <si>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</si>
  <si>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</si>
  <si>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</si>
  <si>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</si>
  <si>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</si>
  <si>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</si>
  <si>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</si>
  <si>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</si>
  <si>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</si>
  <si>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</si>
  <si>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</si>
  <si>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</si>
  <si>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</si>
  <si>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</si>
  <si>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</si>
  <si>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</si>
  <si>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</si>
  <si>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</si>
  <si>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</si>
  <si>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</si>
  <si>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</si>
  <si>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</si>
  <si>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</si>
  <si>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</si>
  <si>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</si>
  <si>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</si>
  <si>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</si>
  <si>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</si>
  <si>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</si>
  <si>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</si>
  <si>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</si>
  <si>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</si>
  <si>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</si>
  <si>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</si>
  <si>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</si>
  <si>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</si>
  <si>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</si>
  <si>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</si>
  <si>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</si>
  <si>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</si>
  <si>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</si>
  <si>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</si>
  <si>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</si>
  <si>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</si>
  <si>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</si>
  <si>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</si>
  <si>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</si>
  <si>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</si>
  <si>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</si>
  <si>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</si>
  <si>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</si>
  <si>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</si>
  <si>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</si>
  <si>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</si>
  <si>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</si>
  <si>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</si>
  <si>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</si>
  <si>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</si>
  <si>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</si>
  <si>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</si>
  <si>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</si>
  <si>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</si>
  <si>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</si>
  <si>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</si>
  <si>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</si>
  <si>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</si>
  <si>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</si>
  <si>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</si>
  <si>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</si>
  <si>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</si>
  <si>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</si>
  <si>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</si>
  <si>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</si>
  <si>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</si>
  <si>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</si>
  <si>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</si>
  <si>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</si>
  <si>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</si>
  <si>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</si>
  <si>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</si>
  <si>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</si>
  <si>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</si>
  <si>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</si>
  <si>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</si>
  <si>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</si>
  <si>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</si>
  <si>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</si>
  <si>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</si>
  <si>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</si>
  <si>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</si>
  <si>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</si>
  <si>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</si>
  <si>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</si>
  <si>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</si>
  <si>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</si>
  <si>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</si>
  <si>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</si>
  <si>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</si>
  <si>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</si>
  <si>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</si>
  <si>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</si>
  <si>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</si>
  <si>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</si>
  <si>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</si>
  <si>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</si>
  <si>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</si>
  <si>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</si>
  <si>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</si>
  <si>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</si>
  <si>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</si>
  <si>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</si>
  <si>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</si>
  <si>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</si>
  <si>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</si>
  <si>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</si>
  <si>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</si>
  <si>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</si>
  <si>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</si>
  <si>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</si>
  <si>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</si>
  <si>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</si>
  <si>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</si>
  <si>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</si>
  <si>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</si>
  <si>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</si>
  <si>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</si>
  <si>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</si>
  <si>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</si>
  <si>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</si>
  <si>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</si>
  <si>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</si>
  <si>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</si>
  <si>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</si>
  <si>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</si>
  <si>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</si>
  <si>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</si>
  <si>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</si>
  <si>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</si>
  <si>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</si>
  <si>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</si>
  <si>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</si>
  <si>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</si>
  <si>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</si>
  <si>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</si>
  <si>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</si>
  <si>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</si>
  <si>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</si>
  <si>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</si>
  <si>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</si>
  <si>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</si>
  <si>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</si>
  <si>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</si>
  <si>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</si>
  <si>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</si>
  <si>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</si>
  <si>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</si>
  <si>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</si>
  <si>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</si>
  <si>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</si>
  <si>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</si>
  <si>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</si>
  <si>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</si>
  <si>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</si>
  <si>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</si>
  <si>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</si>
  <si>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</si>
  <si>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</si>
  <si>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</si>
  <si>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</si>
  <si>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</si>
  <si>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</si>
  <si>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</si>
  <si>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</si>
  <si>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</si>
  <si>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</si>
  <si>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</si>
  <si>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</si>
  <si>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</si>
  <si>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</si>
  <si>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</si>
  <si>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</si>
  <si>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</si>
  <si>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</si>
  <si>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</si>
  <si>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</si>
  <si>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</si>
  <si>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</si>
  <si>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</si>
  <si>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</si>
  <si>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</si>
  <si>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</si>
  <si>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</si>
  <si>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</si>
  <si>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</si>
  <si>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</si>
  <si>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</si>
  <si>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</si>
  <si>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</si>
  <si>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</si>
  <si>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</si>
  <si>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</si>
  <si>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</si>
  <si>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</si>
  <si>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</si>
  <si>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</si>
  <si>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</si>
  <si>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</si>
  <si>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</si>
  <si>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</si>
  <si>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</si>
  <si>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</si>
  <si>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</si>
  <si>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</si>
  <si>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</si>
  <si>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</si>
  <si>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</si>
  <si>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</si>
  <si>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</si>
  <si>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</si>
  <si>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</si>
  <si>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</si>
  <si>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</si>
  <si>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</si>
  <si>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</si>
  <si>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</si>
  <si>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</si>
  <si>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</si>
  <si>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</si>
  <si>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</si>
  <si>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</si>
  <si>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</si>
  <si>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</si>
  <si>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</si>
  <si>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</si>
  <si>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</si>
  <si>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</si>
  <si>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</si>
  <si>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</si>
  <si>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</si>
  <si>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</si>
  <si>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</si>
  <si>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</si>
  <si>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</si>
  <si>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</si>
  <si>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</si>
  <si>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</si>
  <si>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</si>
  <si>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</si>
  <si>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</si>
  <si>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</si>
  <si>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</si>
  <si>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</si>
  <si>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</si>
  <si>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</si>
  <si>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</si>
  <si>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</si>
  <si>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</si>
  <si>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</si>
  <si>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</si>
  <si>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</si>
  <si>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</si>
  <si>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</si>
  <si>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</si>
  <si>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</si>
  <si>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</si>
  <si>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</si>
  <si>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</si>
  <si>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</si>
  <si>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</si>
  <si>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</si>
  <si>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</si>
  <si>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</si>
  <si>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</si>
  <si>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</si>
  <si>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</si>
  <si>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</si>
  <si>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</si>
  <si>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</si>
  <si>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</si>
  <si>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</si>
  <si>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</si>
  <si>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</si>
  <si>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</si>
  <si>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</si>
  <si>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</si>
  <si>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</si>
  <si>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</si>
  <si>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</si>
  <si>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</si>
  <si>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</si>
  <si>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</si>
  <si>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</si>
  <si>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</si>
  <si>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</si>
  <si>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</si>
  <si>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</si>
  <si>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</si>
  <si>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</si>
  <si>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</si>
  <si>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</si>
  <si>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</si>
  <si>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</si>
  <si>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</si>
  <si>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</si>
  <si>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</si>
  <si>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</si>
  <si>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</si>
  <si>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</si>
  <si>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</si>
  <si>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</si>
  <si>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</si>
  <si>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</si>
  <si>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</si>
  <si>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</si>
  <si>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</si>
  <si>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</si>
  <si>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</si>
  <si>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</si>
  <si>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</si>
  <si>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</si>
  <si>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</si>
  <si>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</si>
  <si>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</si>
  <si>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</si>
  <si>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</si>
  <si>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</si>
  <si>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</si>
  <si>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</si>
  <si>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</si>
  <si>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</si>
  <si>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</si>
  <si>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</si>
  <si>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</si>
  <si>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</si>
  <si>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</si>
  <si>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</si>
  <si>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</si>
  <si>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</si>
  <si>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</si>
  <si>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</si>
  <si>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</si>
  <si>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</si>
  <si>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</si>
  <si>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</si>
  <si>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</si>
  <si>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</si>
  <si>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</si>
  <si>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</si>
  <si>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</si>
  <si>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</si>
  <si>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</si>
  <si>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</si>
  <si>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</si>
  <si>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</si>
  <si>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</si>
  <si>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</si>
  <si>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</si>
  <si>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</si>
  <si>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</si>
  <si>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</si>
  <si>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</si>
  <si>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</si>
  <si>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</si>
  <si>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</si>
  <si>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</si>
  <si>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</si>
  <si>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</si>
  <si>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</si>
  <si>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</si>
  <si>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</si>
  <si>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</si>
  <si>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</si>
  <si>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</si>
  <si>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</si>
  <si>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</si>
  <si>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</si>
  <si>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</si>
  <si>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</si>
  <si>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</si>
  <si>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</si>
  <si>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</si>
  <si>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</si>
  <si>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</si>
  <si>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</si>
  <si>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</si>
  <si>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</si>
  <si>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</si>
  <si>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</si>
  <si>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</si>
  <si>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</si>
  <si>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</si>
  <si>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</si>
  <si>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</si>
  <si>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</si>
  <si>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</si>
  <si>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</si>
  <si>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</si>
  <si>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</si>
  <si>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</si>
  <si>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</si>
  <si>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</si>
  <si>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</si>
  <si>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</si>
  <si>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</si>
  <si>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</si>
  <si>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</si>
  <si>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</si>
  <si>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</si>
  <si>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</si>
  <si>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</si>
  <si>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</si>
  <si>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</si>
  <si>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</si>
  <si>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</si>
  <si>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</si>
  <si>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</si>
  <si>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</si>
  <si>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</si>
  <si>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</si>
  <si>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</si>
  <si>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</si>
  <si>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</si>
  <si>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</si>
  <si>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</si>
  <si>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</si>
  <si>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</si>
  <si>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</si>
  <si>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</si>
  <si>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</si>
  <si>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</si>
  <si>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</si>
  <si>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</si>
  <si>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</si>
  <si>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</si>
  <si>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</si>
  <si>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</si>
  <si>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</si>
  <si>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</si>
  <si>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</si>
  <si>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</si>
  <si>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</si>
  <si>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</si>
  <si>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</si>
  <si>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</si>
  <si>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</si>
  <si>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</si>
  <si>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</si>
  <si>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</si>
  <si>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</si>
  <si>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</si>
  <si>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</si>
  <si>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</si>
  <si>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</si>
  <si>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</si>
  <si>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</si>
  <si>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</si>
  <si>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</si>
  <si>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</si>
  <si>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</si>
  <si>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</si>
  <si>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</si>
  <si>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</si>
  <si>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</si>
  <si>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</si>
  <si>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</si>
  <si>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</si>
  <si>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</si>
  <si>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</si>
  <si>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</si>
  <si>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</si>
  <si>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</si>
  <si>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</si>
  <si>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</si>
  <si>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</si>
  <si>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</si>
  <si>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</si>
  <si>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</si>
  <si>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</si>
  <si>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</si>
  <si>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</si>
  <si>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</si>
  <si>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</si>
  <si>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</si>
  <si>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</si>
  <si>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</si>
  <si>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</si>
  <si>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</si>
  <si>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</si>
  <si>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</si>
  <si>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</si>
  <si>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</si>
  <si>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</si>
  <si>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</si>
  <si>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</si>
  <si>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</si>
  <si>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</si>
  <si>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</si>
  <si>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</si>
  <si>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</si>
  <si>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</si>
  <si>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</si>
  <si>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</si>
  <si>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</si>
  <si>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</si>
  <si>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</si>
  <si>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</si>
  <si>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</si>
  <si>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</si>
  <si>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</si>
  <si>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</si>
  <si>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</si>
  <si>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</si>
  <si>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</si>
  <si>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</si>
  <si>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</si>
  <si>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</si>
  <si>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</si>
  <si>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</si>
  <si>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</si>
  <si>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</si>
  <si>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</si>
  <si>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</si>
  <si>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</si>
  <si>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</si>
  <si>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</si>
  <si>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</si>
  <si>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</si>
  <si>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</si>
  <si>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</si>
  <si>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</si>
  <si>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</si>
  <si>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</si>
  <si>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</si>
  <si>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</si>
  <si>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</si>
  <si>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</si>
  <si>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</si>
  <si>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</si>
  <si>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</si>
  <si>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</si>
  <si>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</si>
  <si>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</si>
  <si>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</si>
  <si>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</si>
  <si>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</si>
  <si>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</si>
  <si>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</si>
  <si>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</si>
  <si>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</si>
  <si>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</si>
  <si>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</si>
  <si>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</si>
  <si>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</si>
  <si>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</si>
  <si>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</si>
  <si>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</si>
  <si>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</si>
  <si>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</si>
  <si>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</si>
  <si>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</si>
  <si>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</si>
  <si>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</si>
  <si>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</si>
  <si>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</si>
  <si>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</si>
  <si>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</si>
  <si>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</si>
  <si>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</si>
  <si>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</si>
  <si>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</si>
  <si>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</si>
  <si>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</si>
  <si>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</si>
  <si>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</si>
  <si>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</si>
  <si>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</si>
  <si>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</si>
  <si>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</si>
  <si>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</si>
  <si>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</si>
  <si>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</si>
  <si>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</si>
  <si>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</si>
  <si>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</si>
  <si>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</si>
  <si>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</si>
  <si>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</si>
  <si>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</si>
  <si>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</si>
  <si>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</si>
  <si>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</si>
  <si>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</si>
  <si>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</si>
  <si>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</si>
  <si>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</si>
  <si>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</si>
  <si>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</si>
  <si>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</si>
  <si>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</si>
  <si>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</si>
  <si>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</si>
  <si>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</si>
  <si>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</si>
  <si>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</si>
  <si>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</si>
  <si>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</si>
  <si>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</si>
  <si>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</si>
  <si>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</si>
  <si>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</si>
  <si>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</si>
  <si>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</si>
  <si>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</si>
  <si>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</si>
  <si>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</si>
  <si>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</si>
  <si>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</si>
  <si>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</si>
  <si>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</si>
  <si>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</si>
  <si>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</si>
  <si>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</si>
  <si>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</si>
  <si>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</si>
  <si>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</si>
  <si>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</si>
  <si>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</si>
  <si>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</si>
  <si>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</si>
  <si>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</si>
  <si>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</si>
  <si>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</si>
  <si>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</si>
  <si>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</si>
  <si>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</si>
  <si>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</si>
  <si>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</si>
  <si>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</si>
  <si>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</si>
  <si>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</si>
  <si>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</si>
  <si>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</si>
  <si>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</si>
  <si>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</si>
  <si>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</si>
  <si>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</si>
  <si>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</si>
  <si>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</si>
  <si>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</si>
  <si>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</si>
  <si>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</si>
  <si>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</si>
  <si>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</si>
  <si>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</si>
  <si>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</si>
  <si>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</si>
  <si>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</si>
  <si>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</si>
  <si>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</si>
  <si>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</si>
  <si>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</si>
  <si>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</si>
  <si>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</si>
  <si>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</si>
  <si>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</si>
  <si>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</si>
  <si>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</si>
  <si>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</si>
  <si>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</si>
  <si>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</si>
  <si>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</si>
  <si>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</si>
  <si>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</si>
  <si>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</si>
  <si>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</si>
  <si>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</si>
  <si>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</si>
  <si>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</si>
  <si>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</si>
  <si>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</si>
  <si>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</si>
  <si>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</si>
  <si>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</si>
  <si>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</si>
  <si>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</si>
  <si>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</si>
  <si>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</si>
  <si>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</si>
  <si>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</si>
  <si>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</si>
  <si>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</si>
  <si>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</si>
  <si>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</si>
  <si>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</si>
  <si>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</si>
  <si>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</si>
  <si>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</si>
  <si>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</si>
  <si>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</si>
  <si>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</si>
  <si>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</si>
  <si>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</si>
  <si>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</si>
  <si>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</si>
  <si>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</si>
  <si>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</si>
  <si>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</si>
  <si>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</si>
  <si>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</si>
  <si>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</si>
  <si>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</si>
  <si>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</si>
  <si>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</si>
  <si>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</si>
  <si>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</si>
  <si>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</si>
  <si>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</si>
  <si>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</si>
  <si>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</si>
  <si>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</si>
  <si>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</si>
  <si>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</si>
  <si>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</si>
  <si>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</si>
  <si>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</si>
  <si>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</si>
  <si>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</si>
  <si>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</si>
  <si>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</si>
  <si>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</si>
  <si>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</si>
  <si>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</si>
  <si>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</si>
  <si>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</si>
  <si>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</si>
  <si>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</si>
  <si>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</si>
  <si>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</si>
  <si>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</si>
  <si>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</si>
  <si>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</si>
  <si>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</si>
  <si>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</si>
  <si>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</si>
  <si>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</si>
  <si>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</si>
  <si>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</si>
  <si>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</si>
  <si>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</si>
  <si>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</si>
  <si>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</si>
  <si>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</si>
  <si>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</si>
  <si>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</si>
  <si>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</si>
  <si>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</si>
  <si>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</si>
  <si>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</si>
  <si>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</si>
  <si>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</si>
  <si>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</si>
  <si>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</si>
  <si>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</si>
  <si>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</si>
  <si>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</si>
  <si>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</si>
  <si>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</si>
  <si>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</si>
  <si>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</si>
  <si>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</si>
  <si>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</si>
  <si>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</si>
  <si>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</si>
  <si>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</si>
  <si>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</si>
  <si>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</si>
  <si>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</si>
  <si>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</si>
  <si>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</si>
  <si>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</si>
  <si>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</si>
  <si>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</si>
  <si>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</si>
  <si>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</si>
  <si>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</si>
  <si>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</si>
  <si>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</si>
  <si>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</si>
  <si>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</si>
  <si>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</si>
  <si>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</si>
  <si>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</si>
  <si>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</si>
  <si>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</si>
  <si>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</si>
  <si>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</si>
  <si>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</si>
  <si>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</si>
  <si>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</si>
  <si>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</si>
  <si>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</si>
  <si>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</si>
  <si>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</si>
  <si>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</si>
  <si>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</si>
  <si>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</si>
  <si>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</si>
  <si>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</si>
  <si>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</si>
  <si>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</si>
  <si>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</si>
  <si>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</si>
  <si>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</si>
  <si>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</si>
  <si>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</si>
  <si>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</si>
  <si>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</si>
  <si>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</si>
  <si>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</si>
  <si>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</si>
  <si>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</si>
  <si>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</si>
  <si>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</si>
  <si>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</si>
  <si>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</si>
  <si>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</si>
  <si>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</si>
  <si>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</si>
  <si>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</si>
  <si>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</si>
  <si>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</si>
  <si>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</si>
  <si>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</si>
  <si>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</si>
  <si>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</si>
  <si>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</si>
  <si>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</si>
  <si>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</si>
  <si>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</si>
  <si>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</si>
  <si>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</si>
  <si>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</si>
  <si>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</si>
  <si>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</si>
  <si>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</si>
  <si>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</si>
  <si>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</si>
  <si>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</si>
  <si>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</si>
  <si>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</si>
  <si>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</si>
  <si>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</si>
  <si>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</si>
  <si>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</si>
  <si>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</si>
  <si>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</si>
  <si>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</si>
  <si>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</si>
  <si>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</si>
  <si>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</si>
  <si>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</si>
  <si>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</si>
  <si>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</si>
  <si>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</si>
  <si>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</si>
  <si>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</si>
  <si>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</si>
  <si>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</si>
  <si>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</si>
  <si>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</si>
  <si>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</si>
  <si>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</si>
  <si>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</si>
  <si>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</si>
  <si>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</si>
  <si>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</si>
  <si>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</si>
  <si>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</si>
  <si>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</si>
  <si>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</si>
  <si>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</si>
  <si>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</si>
  <si>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</si>
  <si>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</si>
  <si>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</si>
  <si>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</si>
  <si>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</si>
  <si>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</si>
  <si>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</si>
  <si>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</si>
  <si>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</si>
  <si>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</si>
  <si>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</si>
  <si>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</si>
  <si>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</si>
  <si>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</si>
  <si>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</si>
  <si>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</si>
  <si>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</si>
  <si>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</si>
  <si>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</si>
  <si>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</si>
  <si>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</si>
  <si>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</si>
  <si>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</si>
  <si>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</si>
  <si>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</si>
  <si>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</si>
  <si>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</si>
  <si>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</si>
  <si>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</si>
  <si>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</si>
  <si>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</si>
  <si>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</si>
  <si>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</si>
  <si>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</si>
  <si>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</si>
  <si>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</si>
  <si>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</si>
  <si>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</si>
  <si>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</si>
  <si>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</si>
  <si>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</si>
  <si>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</si>
  <si>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</si>
  <si>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</si>
  <si>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</si>
  <si>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</si>
  <si>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</si>
  <si>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</si>
  <si>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</si>
  <si>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</si>
  <si>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</si>
  <si>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</si>
  <si>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</si>
  <si>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</si>
  <si>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</si>
  <si>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</si>
  <si>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</si>
  <si>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</si>
  <si>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</si>
  <si>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</si>
  <si>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</si>
  <si>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</si>
  <si>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</si>
  <si>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</si>
  <si>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</si>
  <si>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</si>
  <si>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</si>
  <si>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</si>
  <si>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</si>
  <si>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</si>
  <si>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</si>
  <si>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</si>
  <si>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</si>
  <si>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</si>
  <si>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</si>
  <si>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</si>
  <si>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</si>
  <si>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</si>
  <si>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</si>
  <si>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</si>
  <si>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</si>
  <si>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</si>
  <si>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</si>
  <si>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</si>
  <si>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</si>
  <si>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</si>
  <si>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</si>
  <si>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</si>
  <si>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</si>
  <si>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</si>
  <si>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</si>
  <si>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</si>
  <si>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</si>
  <si>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</si>
  <si>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</si>
  <si>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</si>
  <si>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</si>
  <si>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</si>
  <si>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</si>
  <si>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</si>
  <si>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</si>
  <si>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</si>
  <si>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</si>
  <si>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</si>
  <si>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</si>
  <si>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</si>
  <si>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</si>
  <si>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</si>
  <si>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</si>
  <si>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</si>
  <si>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</si>
  <si>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</si>
  <si>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</si>
  <si>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</si>
  <si>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</si>
  <si>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</si>
  <si>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</si>
  <si>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</si>
  <si>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</si>
  <si>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</si>
  <si>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</si>
  <si>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</si>
  <si>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</si>
  <si>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</si>
  <si>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</si>
  <si>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</si>
  <si>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</si>
  <si>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</si>
  <si>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</si>
  <si>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</si>
  <si>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</si>
  <si>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</si>
  <si>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</si>
  <si>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</si>
  <si>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</si>
  <si>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</si>
  <si>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</si>
  <si>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</si>
  <si>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</si>
  <si>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</si>
  <si>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</si>
  <si>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</si>
  <si>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</si>
  <si>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</si>
  <si>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</si>
  <si>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</si>
  <si>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</si>
  <si>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</si>
  <si>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</si>
  <si>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</si>
  <si>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</si>
  <si>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</si>
  <si>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</si>
  <si>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</si>
  <si>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</si>
  <si>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</si>
  <si>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</si>
  <si>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</si>
  <si>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</si>
  <si>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</si>
  <si>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</si>
  <si>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</si>
  <si>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</si>
  <si>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</si>
  <si>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</si>
  <si>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</si>
  <si>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</si>
  <si>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</si>
  <si>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</si>
  <si>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</si>
  <si>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</si>
  <si>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</si>
  <si>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</si>
  <si>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</si>
  <si>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</si>
  <si>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</si>
  <si>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</si>
  <si>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</si>
  <si>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</si>
  <si>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</si>
  <si>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</si>
  <si>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</si>
  <si>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</si>
  <si>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</si>
  <si>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</si>
  <si>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</si>
  <si>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</si>
  <si>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</si>
  <si>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</si>
  <si>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</si>
  <si>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</si>
  <si>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</si>
  <si>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</si>
  <si>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</si>
  <si>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</si>
  <si>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</si>
  <si>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</si>
  <si>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</si>
  <si>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</si>
  <si>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</si>
  <si>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</si>
  <si>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</si>
  <si>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</si>
  <si>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</si>
  <si>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</si>
  <si>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</si>
  <si>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</si>
  <si>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</si>
  <si>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</si>
  <si>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</si>
  <si>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</si>
  <si>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</si>
  <si>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</si>
  <si>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</si>
  <si>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</si>
  <si>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</si>
  <si>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</si>
  <si>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</si>
  <si>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</si>
  <si>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</si>
  <si>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</si>
  <si>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</si>
  <si>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</si>
  <si>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</si>
  <si>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</si>
  <si>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</si>
  <si>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</si>
  <si>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</si>
  <si>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</si>
  <si>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</si>
  <si>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</si>
  <si>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</si>
  <si>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</si>
  <si>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</si>
  <si>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</si>
  <si>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</si>
  <si>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</si>
  <si>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</si>
  <si>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</si>
  <si>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</si>
  <si>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</si>
  <si>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</si>
  <si>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</si>
  <si>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</si>
  <si>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</si>
  <si>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</si>
  <si>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</si>
  <si>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</si>
  <si>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</si>
  <si>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</si>
  <si>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</si>
  <si>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</si>
  <si>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</si>
  <si>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</si>
  <si>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</si>
  <si>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</si>
  <si>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</si>
  <si>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</si>
  <si>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</si>
  <si>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</si>
  <si>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</si>
  <si>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</si>
  <si>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</si>
  <si>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</si>
  <si>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</si>
  <si>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</si>
  <si>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</si>
  <si>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</si>
  <si>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</si>
  <si>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</si>
  <si>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</si>
  <si>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</si>
  <si>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</si>
  <si>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</si>
  <si>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</si>
  <si>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</si>
  <si>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</si>
  <si>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</si>
  <si>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</si>
  <si>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</si>
  <si>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</si>
  <si>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</si>
  <si>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</si>
  <si>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</si>
  <si>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</si>
  <si>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</si>
  <si>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</si>
  <si>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</si>
  <si>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</si>
  <si>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</si>
  <si>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</si>
  <si>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</si>
  <si>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</si>
  <si>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</si>
  <si>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</si>
  <si>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</si>
  <si>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</si>
  <si>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</si>
  <si>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</si>
  <si>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</si>
  <si>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</si>
  <si>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</si>
  <si>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</si>
  <si>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</si>
  <si>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</si>
  <si>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</si>
  <si>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</si>
  <si>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</si>
  <si>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</si>
  <si>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</si>
  <si>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</si>
  <si>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</si>
  <si>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</si>
  <si>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</si>
  <si>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</si>
  <si>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</si>
  <si>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</si>
  <si>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</si>
  <si>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</si>
  <si>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</si>
  <si>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</si>
  <si>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</si>
  <si>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</si>
  <si>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</si>
  <si>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</si>
  <si>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</si>
  <si>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</si>
  <si>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</si>
  <si>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</si>
  <si>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</si>
  <si>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</si>
  <si>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</si>
  <si>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</si>
  <si>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</si>
  <si>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</si>
  <si>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</si>
  <si>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</si>
  <si>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</si>
  <si>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</si>
  <si>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</si>
  <si>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</si>
  <si>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</si>
  <si>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</si>
  <si>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</si>
  <si>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</si>
  <si>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</si>
  <si>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</si>
  <si>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</si>
  <si>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</si>
  <si>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</si>
  <si>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</si>
  <si>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</si>
  <si>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</si>
  <si>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</si>
  <si>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</si>
  <si>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</si>
  <si>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</si>
  <si>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</si>
  <si>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</si>
  <si>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</si>
  <si>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</si>
  <si>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</si>
  <si>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</si>
  <si>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</si>
  <si>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</si>
  <si>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</si>
  <si>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</si>
  <si>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</si>
  <si>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</si>
  <si>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</si>
  <si>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</si>
  <si>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</si>
  <si>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</si>
  <si>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</si>
  <si>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</si>
  <si>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</si>
  <si>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</si>
  <si>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</si>
  <si>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</si>
  <si>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</si>
  <si>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</si>
  <si>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</si>
  <si>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</si>
  <si>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</si>
  <si>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</si>
  <si>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</si>
  <si>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</si>
  <si>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</si>
  <si>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</si>
  <si>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</si>
  <si>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</si>
  <si>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</si>
  <si>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</si>
  <si>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</si>
  <si>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</si>
  <si>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</si>
  <si>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</si>
  <si>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</si>
  <si>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</si>
  <si>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</si>
  <si>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</si>
  <si>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</si>
  <si>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</si>
  <si>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</si>
  <si>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</si>
  <si>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</si>
  <si>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</si>
  <si>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</si>
  <si>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</si>
  <si>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</si>
  <si>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</si>
  <si>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</si>
  <si>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</si>
  <si>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</si>
  <si>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</si>
  <si>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</si>
  <si>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</si>
  <si>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</si>
  <si>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</si>
  <si>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</si>
  <si>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</si>
  <si>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</si>
  <si>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</si>
  <si>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</si>
  <si>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</si>
  <si>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</si>
  <si>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</si>
  <si>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</si>
  <si>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</si>
  <si>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</si>
  <si>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</si>
  <si>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</si>
  <si>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</si>
  <si>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</si>
  <si>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</si>
  <si>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</si>
  <si>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</si>
  <si>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</si>
  <si>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</si>
  <si>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</si>
  <si>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</si>
  <si>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</si>
  <si>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</si>
  <si>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</si>
  <si>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</si>
  <si>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</si>
  <si>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</si>
  <si>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</si>
  <si>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</si>
  <si>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</si>
  <si>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</si>
  <si>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</si>
  <si>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</si>
  <si>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</si>
  <si>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</si>
  <si>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</si>
  <si>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</si>
  <si>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</si>
  <si>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</si>
  <si>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</si>
  <si>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</si>
  <si>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</si>
  <si>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</si>
  <si>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</si>
  <si>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</si>
  <si>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</si>
  <si>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</si>
  <si>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</si>
  <si>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</si>
  <si>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</si>
  <si>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</si>
  <si>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</si>
  <si>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</si>
  <si>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</si>
  <si>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</si>
  <si>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</si>
  <si>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</si>
  <si>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</si>
  <si>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</si>
  <si>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</si>
  <si>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</si>
  <si>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</si>
  <si>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</si>
  <si>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</si>
  <si>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</si>
  <si>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</si>
  <si>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</si>
  <si>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</si>
  <si>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</si>
  <si>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</si>
  <si>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</si>
  <si>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</si>
  <si>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</si>
  <si>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</si>
  <si>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</si>
  <si>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</si>
  <si>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</si>
  <si>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</si>
  <si>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</si>
  <si>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</si>
  <si>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</si>
  <si>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</si>
  <si>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</si>
  <si>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</si>
  <si>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</si>
  <si>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</si>
  <si>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</si>
  <si>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</si>
  <si>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</si>
  <si>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</si>
  <si>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</si>
  <si>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</si>
  <si>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</si>
  <si>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</si>
  <si>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</si>
  <si>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</si>
  <si>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</si>
  <si>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</si>
  <si>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</si>
  <si>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</si>
  <si>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</si>
  <si>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</si>
  <si>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</si>
  <si>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</si>
  <si>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</si>
  <si>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</si>
  <si>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</si>
  <si>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</si>
  <si>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</si>
  <si>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</si>
  <si>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</si>
  <si>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</si>
  <si>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</si>
  <si>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</si>
  <si>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</si>
  <si>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</si>
  <si>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</si>
  <si>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</si>
  <si>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</si>
  <si>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</si>
  <si>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</si>
  <si>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</si>
  <si>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</si>
  <si>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</si>
  <si>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</si>
  <si>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</si>
  <si>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</si>
  <si>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</si>
  <si>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</si>
  <si>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</si>
  <si>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</si>
  <si>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</si>
  <si>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</si>
  <si>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</si>
  <si>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</si>
  <si>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</si>
  <si>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</si>
  <si>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</si>
  <si>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</si>
  <si>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</si>
  <si>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</si>
  <si>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</si>
  <si>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</si>
  <si>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</si>
  <si>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</si>
  <si>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</si>
  <si>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</si>
  <si>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</si>
  <si>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</si>
  <si>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</si>
  <si>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</si>
  <si>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</si>
  <si>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</si>
  <si>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</si>
  <si>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</si>
  <si>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</si>
  <si>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</si>
  <si>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</si>
  <si>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</si>
  <si>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</si>
  <si>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</si>
  <si>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</si>
  <si>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</si>
  <si>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</si>
  <si>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</si>
  <si>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</si>
  <si>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</si>
  <si>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</si>
  <si>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</si>
  <si>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</si>
  <si>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</si>
  <si>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</si>
  <si>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</si>
  <si>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</si>
  <si>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</si>
  <si>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</si>
  <si>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</si>
  <si>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</si>
  <si>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</si>
  <si>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</si>
  <si>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</si>
  <si>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</si>
  <si>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</si>
  <si>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</si>
  <si>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</si>
  <si>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</si>
  <si>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</si>
  <si>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</si>
  <si>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</si>
  <si>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</si>
  <si>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</si>
  <si>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</si>
  <si>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</si>
  <si>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</si>
  <si>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</si>
  <si>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</si>
  <si>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</si>
  <si>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</si>
  <si>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</si>
  <si>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</si>
  <si>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</si>
  <si>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</si>
  <si>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</si>
  <si>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</si>
  <si>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</si>
  <si>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</si>
  <si>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</si>
  <si>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</si>
  <si>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</si>
  <si>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</si>
  <si>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</si>
  <si>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</si>
  <si>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</si>
  <si>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</si>
  <si>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</si>
  <si>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</si>
  <si>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</si>
  <si>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</si>
  <si>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</si>
  <si>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</si>
  <si>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</si>
  <si>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</si>
  <si>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</si>
  <si>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</si>
  <si>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</si>
  <si>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</si>
  <si>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</si>
  <si>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</si>
  <si>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</si>
  <si>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</si>
  <si>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</si>
  <si>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</si>
  <si>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</si>
  <si>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</si>
  <si>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</si>
  <si>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</si>
  <si>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</si>
  <si>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</si>
  <si>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</si>
  <si>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</si>
  <si>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</si>
  <si>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</si>
  <si>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</si>
  <si>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</si>
  <si>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</si>
  <si>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</si>
  <si>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</si>
  <si>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</si>
  <si>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</si>
  <si>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</si>
  <si>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</si>
  <si>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</si>
  <si>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</si>
  <si>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</si>
  <si>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</si>
  <si>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</si>
  <si>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</si>
  <si>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</si>
  <si>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</si>
  <si>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</si>
  <si>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</si>
  <si>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</si>
  <si>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</si>
  <si>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</si>
  <si>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</si>
  <si>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</si>
  <si>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</si>
  <si>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</si>
  <si>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</si>
  <si>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</si>
  <si>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</si>
  <si>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</si>
  <si>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</si>
  <si>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</si>
  <si>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</si>
  <si>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</si>
  <si>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</si>
  <si>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</si>
  <si>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</si>
  <si>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</si>
  <si>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</si>
  <si>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</si>
  <si>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</si>
  <si>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</si>
  <si>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</si>
  <si>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</si>
  <si>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</si>
  <si>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</si>
  <si>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</si>
  <si>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</si>
  <si>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</si>
  <si>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</si>
  <si>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</si>
  <si>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</si>
  <si>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</si>
  <si>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</si>
  <si>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</si>
  <si>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</si>
  <si>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</si>
  <si>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</si>
  <si>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</si>
  <si>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</si>
  <si>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</si>
  <si>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</si>
  <si>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</si>
  <si>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</si>
  <si>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</si>
  <si>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</si>
  <si>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</si>
  <si>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</si>
  <si>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</si>
  <si>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</si>
  <si>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</si>
  <si>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</si>
  <si>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</si>
  <si>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</si>
  <si>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</si>
  <si>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</si>
  <si>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</si>
  <si>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</si>
  <si>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</si>
  <si>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</si>
  <si>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</si>
  <si>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</si>
  <si>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</si>
  <si>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</si>
  <si>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</si>
  <si>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</si>
  <si>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</si>
  <si>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</si>
  <si>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</si>
  <si>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</si>
  <si>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</si>
  <si>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</si>
  <si>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</si>
  <si>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</si>
  <si>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</si>
  <si>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</si>
  <si>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</si>
  <si>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</si>
  <si>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</si>
  <si>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</si>
  <si>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</si>
  <si>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</si>
  <si>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</si>
  <si>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</si>
  <si>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</si>
  <si>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</si>
  <si>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</si>
  <si>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</si>
  <si>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</si>
  <si>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</si>
  <si>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</si>
  <si>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</si>
  <si>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</si>
  <si>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</si>
  <si>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</si>
  <si>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</si>
  <si>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</si>
  <si>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</si>
  <si>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</si>
  <si>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</si>
  <si>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</si>
  <si>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</si>
  <si>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</si>
  <si>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</si>
  <si>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</si>
  <si>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</si>
  <si>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</si>
  <si>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</si>
  <si>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</si>
  <si>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</si>
  <si>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</si>
  <si>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</si>
  <si>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</si>
  <si>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</si>
  <si>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</si>
  <si>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</si>
  <si>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</si>
  <si>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</si>
  <si>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</si>
  <si>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</si>
  <si>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</si>
  <si>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</si>
  <si>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</si>
  <si>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</si>
  <si>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</si>
  <si>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</si>
  <si>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</si>
  <si>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</si>
  <si>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</si>
  <si>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</si>
  <si>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</si>
  <si>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</si>
  <si>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</si>
  <si>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</si>
  <si>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</si>
  <si>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</si>
  <si>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</si>
  <si>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</si>
  <si>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</si>
  <si>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</si>
  <si>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</si>
  <si>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</si>
  <si>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</si>
  <si>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</si>
  <si>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</si>
  <si>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</si>
  <si>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</si>
  <si>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</si>
  <si>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</si>
  <si>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</si>
  <si>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</si>
  <si>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</si>
  <si>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</si>
  <si>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</si>
  <si>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</si>
  <si>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</si>
  <si>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</si>
  <si>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</si>
  <si>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</si>
  <si>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</si>
  <si>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</si>
  <si>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</si>
  <si>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</si>
  <si>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</si>
  <si>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</si>
  <si>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</si>
  <si>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</si>
  <si>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</si>
  <si>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</si>
  <si>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</si>
  <si>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</si>
  <si>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</si>
  <si>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</si>
  <si>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</si>
  <si>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</si>
  <si>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</si>
  <si>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</si>
  <si>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</si>
  <si>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</si>
  <si>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</si>
  <si>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</si>
  <si>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</si>
  <si>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</si>
  <si>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</si>
  <si>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</si>
  <si>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</si>
  <si>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</si>
  <si>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</si>
  <si>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</si>
  <si>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</si>
  <si>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</si>
  <si>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</si>
  <si>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</si>
  <si>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</si>
  <si>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</si>
  <si>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</si>
  <si>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</si>
  <si>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</si>
  <si>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</si>
  <si>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</si>
  <si>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</si>
  <si>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</si>
  <si>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</si>
  <si>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</si>
  <si>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</si>
  <si>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</si>
  <si>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</si>
  <si>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</si>
  <si>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</si>
  <si>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</si>
  <si>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</si>
  <si>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</si>
  <si>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</si>
  <si>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</si>
  <si>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</si>
  <si>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</si>
  <si>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</si>
  <si>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</si>
  <si>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</si>
  <si>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</si>
  <si>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</si>
  <si>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</si>
  <si>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</si>
  <si>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</si>
  <si>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</si>
  <si>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</si>
  <si>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</si>
  <si>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</si>
  <si>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</si>
  <si>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</si>
  <si>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</si>
  <si>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</si>
  <si>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</si>
  <si>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</si>
  <si>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</si>
  <si>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</si>
  <si>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</si>
  <si>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</si>
  <si>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</si>
  <si>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</si>
  <si>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</si>
  <si>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</si>
  <si>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</si>
  <si>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</si>
  <si>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</si>
  <si>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</si>
  <si>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</si>
  <si>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</si>
  <si>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</si>
  <si>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</si>
  <si>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</si>
  <si>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</si>
  <si>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</si>
  <si>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</si>
  <si>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</si>
  <si>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</si>
  <si>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</si>
  <si>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</si>
  <si>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</si>
  <si>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</si>
  <si>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</si>
  <si>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</si>
  <si>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</si>
  <si>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</si>
  <si>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</si>
  <si>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</si>
  <si>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</si>
  <si>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</si>
  <si>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</si>
  <si>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</si>
  <si>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</si>
  <si>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</si>
  <si>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</si>
  <si>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</si>
  <si>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</si>
  <si>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</si>
  <si>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</si>
  <si>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</si>
  <si>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</si>
  <si>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</si>
  <si>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</si>
  <si>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</si>
  <si>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</si>
  <si>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</si>
  <si>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</si>
  <si>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</si>
  <si>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</si>
  <si>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</si>
  <si>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</si>
  <si>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</si>
  <si>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</si>
  <si>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</si>
  <si>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</si>
  <si>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</si>
  <si>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</si>
  <si>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</si>
  <si>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</si>
  <si>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</si>
  <si>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</si>
  <si>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</si>
  <si>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</si>
  <si>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</si>
  <si>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</si>
  <si>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</si>
  <si>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</si>
  <si>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</si>
  <si>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</si>
  <si>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</si>
  <si>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</si>
  <si>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</si>
  <si>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</si>
  <si>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</si>
  <si>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</si>
  <si>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</si>
  <si>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</si>
  <si>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</si>
  <si>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</si>
  <si>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</si>
  <si>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</si>
  <si>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</si>
  <si>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</si>
  <si>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</si>
  <si>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</si>
  <si>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</si>
  <si>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</si>
  <si>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</si>
  <si>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</si>
  <si>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</si>
  <si>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</si>
  <si>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</si>
  <si>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</si>
  <si>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</si>
  <si>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</si>
  <si>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</si>
  <si>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</si>
  <si>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</si>
  <si>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</si>
  <si>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</si>
  <si>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</si>
  <si>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</si>
  <si>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</si>
  <si>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</si>
  <si>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</si>
  <si>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</si>
  <si>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</si>
  <si>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</si>
  <si>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</si>
  <si>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</si>
  <si>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</si>
  <si>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</si>
  <si>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</si>
  <si>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</si>
  <si>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</si>
  <si>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</si>
  <si>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</si>
  <si>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</si>
  <si>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</si>
  <si>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</si>
  <si>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</si>
  <si>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</si>
  <si>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</si>
  <si>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</si>
  <si>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</si>
  <si>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</si>
  <si>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</si>
  <si>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</si>
  <si>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</si>
  <si>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</si>
  <si>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</si>
  <si>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</si>
  <si>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</si>
  <si>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</si>
  <si>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</si>
  <si>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</si>
  <si>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</si>
  <si>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</si>
  <si>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</si>
  <si>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</si>
  <si>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</si>
  <si>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</si>
  <si>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</si>
  <si>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</si>
  <si>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</si>
  <si>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</si>
  <si>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</si>
  <si>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</si>
  <si>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</si>
  <si>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</si>
  <si>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</si>
  <si>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</si>
  <si>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</si>
  <si>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</si>
  <si>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</si>
  <si>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</si>
  <si>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</si>
  <si>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</si>
  <si>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</si>
  <si>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</si>
  <si>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</si>
  <si>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</si>
  <si>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</si>
  <si>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</si>
  <si>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</si>
  <si>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</si>
  <si>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</si>
  <si>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</si>
  <si>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</si>
  <si>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</si>
  <si>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</si>
  <si>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</si>
  <si>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</si>
  <si>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</si>
  <si>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</si>
  <si>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</si>
  <si>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</si>
  <si>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</si>
  <si>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</si>
  <si>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</si>
  <si>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</si>
  <si>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</si>
  <si>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</si>
  <si>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</si>
  <si>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</si>
  <si>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</si>
  <si>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</si>
  <si>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</si>
  <si>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</si>
  <si>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</si>
  <si>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</si>
  <si>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</si>
  <si>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</si>
  <si>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</si>
  <si>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</si>
  <si>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</si>
  <si>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</si>
  <si>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</si>
  <si>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</si>
  <si>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</si>
  <si>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</si>
  <si>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</si>
  <si>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</si>
  <si>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</si>
  <si>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</si>
  <si>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</si>
  <si>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</si>
  <si>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</si>
  <si>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</si>
  <si>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</si>
  <si>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</si>
  <si>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</si>
  <si>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</si>
  <si>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</si>
  <si>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</si>
  <si>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</si>
  <si>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</si>
  <si>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</si>
  <si>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</si>
  <si>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</si>
  <si>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</si>
  <si>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</si>
  <si>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</si>
  <si>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</si>
  <si>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</si>
  <si>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</si>
  <si>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</si>
  <si>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</si>
  <si>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</si>
  <si>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</si>
  <si>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</si>
  <si>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</si>
  <si>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</si>
  <si>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</si>
  <si>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</si>
  <si>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</si>
  <si>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</si>
  <si>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</si>
  <si>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</si>
  <si>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</si>
  <si>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</si>
  <si>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</si>
  <si>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</si>
  <si>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</si>
  <si>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</si>
  <si>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</si>
  <si>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</si>
  <si>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</si>
  <si>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</si>
  <si>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</si>
  <si>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</si>
  <si>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</si>
  <si>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</si>
  <si>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</si>
  <si>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</si>
  <si>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</si>
  <si>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</si>
  <si>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</si>
  <si>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</si>
  <si>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</si>
  <si>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</si>
  <si>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</si>
  <si>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</si>
  <si>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</si>
  <si>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</si>
  <si>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</si>
  <si>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</si>
  <si>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</si>
  <si>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</si>
  <si>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</si>
  <si>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</si>
  <si>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</si>
  <si>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</si>
  <si>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</si>
  <si>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</si>
  <si>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</si>
  <si>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</si>
  <si>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</si>
  <si>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</si>
  <si>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</si>
  <si>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</si>
  <si>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</si>
  <si>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</si>
  <si>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</si>
  <si>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</si>
  <si>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</si>
  <si>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</si>
  <si>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</si>
  <si>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</si>
  <si>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</si>
  <si>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</si>
  <si>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</si>
  <si>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</si>
  <si>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</si>
  <si>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</si>
  <si>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</si>
  <si>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</si>
  <si>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</si>
  <si>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</si>
  <si>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</si>
  <si>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</si>
  <si>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</si>
  <si>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</si>
  <si>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</si>
  <si>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</si>
  <si>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</si>
  <si>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</si>
  <si>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</si>
  <si>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</si>
  <si>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</si>
  <si>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</si>
  <si>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</si>
  <si>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</si>
  <si>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</si>
  <si>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</si>
  <si>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</si>
  <si>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</si>
  <si>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</si>
  <si>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</si>
  <si>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</si>
  <si>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</si>
  <si>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</si>
  <si>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</si>
  <si>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</si>
  <si>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</si>
  <si>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</si>
  <si>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</si>
  <si>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</si>
  <si>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</si>
  <si>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</si>
  <si>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</si>
  <si>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</si>
  <si>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</si>
  <si>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</si>
  <si>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</si>
  <si>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</si>
  <si>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</si>
  <si>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</si>
  <si>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</si>
  <si>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</si>
  <si>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</si>
  <si>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</si>
  <si>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</si>
  <si>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</si>
  <si>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</si>
  <si>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</si>
  <si>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</si>
  <si>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</si>
  <si>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</si>
  <si>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</si>
  <si>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</si>
  <si>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</si>
  <si>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</si>
  <si>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</si>
  <si>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</si>
  <si>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</si>
  <si>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</si>
  <si>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</si>
  <si>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</si>
  <si>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</si>
  <si>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</si>
  <si>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</si>
  <si>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</si>
  <si>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</si>
  <si>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</si>
  <si>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</si>
  <si>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</si>
  <si>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</si>
  <si>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</si>
  <si>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</si>
  <si>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</si>
  <si>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</si>
  <si>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</si>
  <si>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</si>
  <si>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</si>
  <si>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</si>
  <si>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</si>
  <si>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</si>
  <si>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</si>
  <si>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</si>
  <si>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</si>
  <si>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</si>
  <si>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</si>
  <si>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</si>
  <si>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</si>
  <si>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</si>
  <si>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</si>
  <si>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</si>
  <si>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</si>
  <si>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</si>
  <si>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</si>
  <si>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</si>
  <si>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</si>
  <si>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</si>
  <si>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</si>
  <si>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</si>
  <si>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</si>
  <si>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</si>
  <si>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</si>
  <si>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</si>
  <si>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</si>
  <si>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</si>
  <si>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</si>
  <si>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</si>
  <si>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</si>
  <si>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</si>
  <si>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</si>
  <si>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</si>
  <si>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</si>
  <si>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</si>
  <si>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</si>
  <si>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</si>
  <si>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</si>
  <si>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</si>
  <si>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</si>
  <si>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</si>
  <si>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</si>
  <si>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</si>
  <si>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</si>
  <si>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</si>
  <si>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</si>
  <si>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</si>
  <si>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</si>
  <si>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</si>
  <si>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</si>
  <si>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</si>
  <si>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</si>
  <si>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</si>
  <si>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</si>
  <si>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</si>
  <si>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</si>
  <si>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</si>
  <si>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</si>
  <si>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</si>
  <si>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</si>
  <si>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</si>
  <si>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</si>
  <si>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</si>
  <si>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</si>
  <si>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</si>
  <si>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</si>
  <si>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</si>
  <si>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</si>
  <si>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</si>
  <si>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</si>
  <si>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</si>
  <si>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</si>
  <si>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</si>
  <si>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</si>
  <si>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</si>
  <si>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</si>
  <si>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</si>
  <si>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</si>
  <si>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</si>
  <si>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</si>
  <si>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</si>
  <si>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</si>
  <si>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</si>
  <si>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</si>
  <si>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</si>
  <si>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</si>
  <si>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</si>
  <si>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</si>
  <si>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</si>
  <si>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</si>
  <si>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</si>
  <si>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</si>
  <si>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</si>
  <si>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</si>
  <si>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</si>
  <si>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</si>
  <si>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</si>
  <si>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</si>
  <si>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</si>
  <si>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</si>
  <si>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</si>
  <si>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</si>
  <si>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</si>
  <si>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</si>
  <si>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</si>
  <si>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</si>
  <si>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</si>
  <si>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</si>
  <si>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</si>
  <si>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</si>
  <si>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</si>
  <si>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</si>
  <si>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</si>
  <si>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</si>
  <si>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</si>
  <si>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</si>
  <si>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</si>
  <si>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</si>
  <si>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</si>
  <si>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</si>
  <si>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</si>
  <si>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</si>
  <si>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</si>
  <si>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</si>
  <si>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</si>
  <si>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</si>
  <si>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</si>
  <si>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</si>
  <si>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</si>
  <si>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</si>
  <si>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</si>
  <si>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</si>
  <si>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</si>
  <si>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</si>
  <si>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</si>
  <si>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</si>
  <si>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</si>
  <si>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</si>
  <si>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</si>
  <si>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</si>
  <si>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</si>
  <si>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</si>
  <si>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</si>
  <si>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</si>
  <si>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</si>
  <si>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</si>
  <si>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</si>
  <si>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</si>
  <si>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</si>
  <si>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</si>
  <si>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</si>
  <si>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</si>
  <si>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</si>
  <si>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</si>
  <si>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</si>
  <si>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</si>
  <si>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</si>
  <si>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</si>
  <si>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</si>
  <si>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</si>
  <si>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</si>
  <si>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</si>
  <si>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</si>
  <si>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</si>
  <si>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</si>
  <si>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</si>
  <si>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</si>
  <si>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</si>
  <si>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</si>
  <si>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</si>
  <si>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</si>
  <si>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</si>
  <si>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</si>
  <si>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</si>
  <si>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</si>
  <si>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</si>
  <si>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</si>
  <si>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</si>
  <si>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</si>
  <si>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</si>
  <si>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</si>
  <si>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</si>
  <si>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</si>
  <si>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</si>
  <si>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</si>
  <si>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</si>
  <si>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</si>
  <si>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</si>
  <si>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</si>
  <si>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</si>
  <si>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</si>
  <si>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</si>
  <si>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</si>
  <si>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</si>
  <si>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</si>
  <si>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</si>
  <si>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</si>
  <si>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</si>
  <si>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</si>
  <si>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</si>
  <si>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</si>
  <si>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</si>
  <si>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</si>
  <si>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</si>
  <si>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</si>
  <si>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</si>
  <si>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</si>
  <si>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</si>
  <si>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</si>
  <si>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</si>
  <si>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</si>
  <si>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</si>
  <si>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</si>
  <si>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</si>
  <si>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</si>
  <si>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</si>
  <si>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</si>
  <si>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</si>
  <si>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</si>
  <si>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</si>
  <si>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</si>
  <si>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</si>
  <si>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</si>
  <si>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</si>
  <si>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</si>
  <si>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</si>
  <si>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</si>
  <si>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</si>
  <si>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</si>
  <si>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</si>
  <si>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</si>
  <si>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</si>
  <si>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</si>
  <si>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</si>
  <si>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</si>
  <si>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</si>
  <si>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</si>
  <si>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</si>
  <si>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</si>
  <si>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</si>
  <si>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</si>
  <si>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</si>
  <si>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</si>
  <si>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</si>
  <si>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</si>
  <si>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</si>
  <si>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</si>
  <si>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</si>
  <si>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</si>
  <si>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</si>
  <si>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</si>
  <si>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</si>
  <si>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</si>
  <si>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</si>
  <si>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</si>
  <si>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</si>
  <si>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</si>
  <si>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</si>
  <si>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</si>
  <si>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</si>
  <si>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</si>
  <si>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</si>
  <si>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</si>
  <si>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</si>
  <si>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</si>
  <si>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</si>
  <si>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</si>
  <si>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</si>
  <si>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</si>
  <si>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</si>
  <si>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</si>
  <si>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</si>
  <si>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</si>
  <si>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</si>
  <si>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</si>
  <si>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</si>
  <si>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</si>
  <si>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</si>
  <si>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</si>
  <si>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</si>
  <si>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</si>
  <si>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</si>
  <si>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</si>
  <si>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</si>
  <si>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</si>
  <si>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</si>
  <si>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</si>
  <si>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</si>
  <si>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</si>
  <si>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</si>
  <si>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</si>
  <si>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</si>
  <si>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</si>
  <si>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</si>
  <si>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</si>
  <si>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</si>
  <si>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</si>
  <si>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</si>
  <si>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</si>
  <si>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</si>
  <si>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</si>
  <si>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</si>
  <si>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</si>
  <si>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</si>
  <si>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</si>
  <si>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</si>
  <si>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</si>
  <si>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</si>
  <si>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</si>
  <si>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</si>
  <si>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</si>
  <si>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</si>
  <si>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</si>
  <si>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</si>
  <si>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</si>
  <si>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</si>
  <si>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</si>
  <si>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</si>
  <si>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</si>
  <si>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</si>
  <si>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</si>
  <si>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</si>
  <si>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</si>
  <si>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</si>
  <si>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</si>
  <si>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</si>
  <si>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</si>
  <si>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</si>
  <si>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</si>
  <si>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</si>
  <si>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</si>
  <si>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</si>
  <si>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</si>
  <si>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</si>
  <si>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</si>
  <si>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</si>
  <si>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</si>
  <si>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</si>
  <si>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</si>
  <si>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</si>
  <si>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</si>
  <si>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</si>
  <si>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</si>
  <si>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</si>
  <si>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</si>
  <si>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</si>
  <si>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</si>
  <si>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</si>
  <si>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</si>
  <si>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</si>
  <si>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</si>
  <si>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</si>
  <si>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</si>
  <si>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</si>
  <si>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</si>
  <si>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</si>
  <si>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</si>
  <si>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</si>
  <si>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</si>
  <si>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</si>
  <si>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</si>
  <si>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</si>
  <si>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</si>
  <si>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</si>
  <si>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</si>
  <si>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</si>
  <si>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</si>
  <si>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</si>
  <si>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</si>
  <si>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</si>
  <si>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</si>
  <si>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</si>
  <si>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</si>
  <si>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</si>
  <si>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</si>
  <si>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</si>
  <si>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</si>
  <si>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</si>
  <si>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</si>
  <si>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</si>
  <si>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</si>
  <si>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</si>
  <si>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</si>
  <si>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</si>
  <si>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</si>
  <si>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</si>
  <si>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</si>
  <si>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</si>
  <si>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</si>
  <si>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</si>
  <si>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</si>
  <si>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</si>
  <si>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</si>
  <si>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</si>
  <si>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</si>
  <si>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</si>
  <si>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</si>
  <si>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</si>
  <si>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</si>
  <si>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</si>
  <si>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</si>
  <si>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</si>
  <si>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</si>
  <si>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</si>
  <si>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</si>
  <si>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</si>
  <si>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</si>
  <si>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</si>
  <si>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</si>
  <si>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</si>
  <si>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</si>
  <si>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</si>
  <si>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</si>
  <si>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</si>
  <si>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</si>
  <si>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</si>
  <si>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</si>
  <si>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</si>
  <si>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</si>
  <si>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</si>
  <si>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</si>
  <si>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</si>
  <si>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</si>
  <si>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</si>
  <si>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</si>
  <si>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</si>
  <si>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</si>
  <si>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</si>
  <si>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</si>
  <si>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</si>
  <si>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</si>
  <si>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</si>
  <si>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</si>
  <si>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</si>
  <si>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</si>
  <si>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</si>
  <si>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</si>
  <si>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</si>
  <si>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</si>
  <si>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</si>
  <si>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</si>
  <si>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</si>
  <si>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</si>
  <si>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</si>
  <si>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</si>
  <si>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</si>
  <si>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</si>
  <si>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</si>
  <si>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</si>
  <si>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</si>
  <si>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</si>
  <si>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</si>
  <si>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</si>
  <si>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</si>
  <si>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</si>
  <si>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</si>
  <si>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</si>
  <si>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</si>
  <si>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</si>
  <si>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</si>
  <si>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</si>
  <si>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</si>
  <si>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</si>
  <si>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</si>
  <si>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</si>
  <si>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</si>
  <si>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</si>
  <si>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</si>
  <si>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</si>
  <si>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</si>
  <si>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</si>
  <si>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</si>
  <si>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</si>
  <si>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</si>
  <si>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</si>
  <si>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</si>
  <si>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</si>
  <si>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</si>
  <si>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</si>
  <si>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</si>
  <si>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</si>
  <si>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</si>
  <si>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</si>
  <si>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</si>
  <si>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</si>
  <si>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</si>
  <si>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</si>
  <si>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</si>
  <si>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</si>
  <si>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</si>
  <si>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</si>
  <si>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</si>
  <si>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</si>
  <si>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</si>
  <si>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</si>
  <si>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</si>
  <si>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</si>
  <si>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</si>
  <si>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</si>
  <si>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</si>
  <si>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</si>
  <si>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</si>
  <si>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</si>
  <si>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</si>
  <si>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</si>
  <si>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</si>
  <si>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</si>
  <si>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</si>
  <si>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</si>
  <si>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</si>
  <si>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</si>
  <si>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</si>
  <si>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</si>
  <si>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</si>
  <si>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</si>
  <si>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</si>
  <si>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</si>
  <si>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</si>
  <si>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</si>
  <si>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</si>
  <si>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</si>
  <si>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</si>
  <si>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</si>
  <si>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</si>
  <si>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</si>
  <si>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</si>
  <si>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</si>
  <si>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</si>
  <si>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</si>
  <si>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</si>
  <si>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</si>
  <si>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</si>
  <si>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</si>
  <si>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</si>
  <si>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</si>
  <si>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</si>
  <si>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</si>
  <si>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</si>
  <si>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</si>
  <si>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</si>
  <si>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</si>
  <si>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</si>
  <si>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</si>
  <si>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</si>
  <si>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</si>
  <si>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</si>
  <si>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</si>
  <si>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</si>
  <si>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</si>
  <si>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</si>
  <si>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</si>
  <si>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</si>
  <si>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</si>
  <si>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</si>
  <si>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</si>
  <si>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</si>
  <si>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</si>
  <si>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</si>
  <si>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</si>
  <si>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</si>
  <si>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</si>
  <si>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</si>
  <si>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</si>
  <si>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</si>
  <si>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</si>
  <si>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</si>
  <si>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</si>
  <si>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</si>
  <si>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</si>
  <si>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</si>
  <si>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</si>
  <si>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</si>
  <si>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</si>
  <si>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</si>
  <si>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</si>
  <si>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</si>
  <si>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</si>
  <si>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</si>
  <si>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</si>
  <si>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</si>
  <si>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</si>
  <si>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</si>
  <si>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</si>
  <si>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</si>
  <si>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</si>
  <si>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</si>
  <si>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</si>
  <si>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</si>
  <si>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</si>
  <si>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</si>
  <si>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</si>
  <si>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</si>
  <si>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</si>
  <si>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</si>
  <si>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</si>
  <si>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</si>
  <si>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</si>
  <si>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</si>
  <si>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</si>
  <si>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</si>
  <si>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</si>
  <si>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</si>
  <si>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</si>
  <si>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</si>
  <si>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</si>
  <si>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</si>
  <si>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</si>
  <si>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</si>
  <si>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</si>
  <si>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</si>
  <si>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</si>
  <si>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</si>
  <si>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</si>
  <si>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</si>
  <si>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</si>
  <si>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</si>
  <si>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</si>
  <si>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</si>
  <si>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</si>
  <si>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</si>
  <si>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</si>
  <si>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</si>
  <si>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</si>
  <si>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</si>
  <si>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</si>
  <si>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</si>
  <si>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</si>
  <si>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</si>
  <si>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</si>
  <si>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</si>
  <si>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</si>
  <si>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</si>
  <si>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</si>
  <si>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</si>
  <si>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</si>
  <si>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</si>
  <si>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</si>
  <si>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</si>
  <si>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</si>
  <si>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</si>
  <si>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</si>
  <si>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</si>
  <si>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</si>
  <si>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</si>
  <si>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</si>
  <si>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</si>
  <si>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</si>
  <si>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</si>
  <si>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</si>
  <si>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</si>
  <si>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</si>
  <si>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</si>
  <si>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</si>
  <si>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</si>
  <si>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</si>
  <si>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</si>
  <si>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</si>
  <si>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</si>
  <si>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</si>
  <si>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</si>
  <si>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</si>
  <si>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</si>
  <si>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</si>
  <si>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</si>
  <si>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</si>
  <si>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</si>
  <si>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</si>
  <si>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</si>
  <si>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</si>
  <si>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</si>
  <si>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</si>
  <si>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</si>
  <si>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</si>
  <si>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</si>
  <si>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</si>
  <si>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</si>
  <si>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</si>
  <si>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</si>
  <si>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</si>
  <si>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</si>
  <si>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</si>
  <si>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</si>
  <si>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</si>
  <si>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</si>
  <si>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</si>
  <si>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</si>
  <si>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</si>
  <si>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</si>
  <si>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</si>
  <si>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</si>
  <si>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</si>
  <si>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</si>
  <si>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</si>
  <si>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</si>
  <si>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</si>
  <si>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</si>
  <si>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</si>
  <si>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</si>
  <si>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</si>
  <si>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</si>
  <si>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</si>
  <si>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</si>
  <si>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</si>
  <si>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</si>
  <si>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</si>
  <si>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</si>
  <si>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</si>
  <si>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</si>
  <si>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</si>
  <si>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</si>
  <si>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</si>
  <si>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</si>
  <si>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</si>
  <si>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</si>
  <si>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</si>
  <si>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</si>
  <si>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</si>
  <si>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</si>
  <si>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</si>
  <si>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</si>
  <si>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</si>
  <si>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</si>
  <si>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</si>
  <si>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</si>
  <si>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</si>
  <si>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</si>
  <si>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</si>
  <si>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</si>
  <si>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</si>
  <si>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</si>
  <si>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</si>
  <si>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</si>
  <si>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</si>
  <si>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</si>
  <si>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</si>
  <si>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</si>
  <si>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</si>
  <si>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</si>
  <si>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</si>
  <si>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</si>
  <si>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</si>
  <si>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</si>
  <si>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</si>
  <si>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</si>
  <si>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</si>
  <si>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</si>
  <si>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</si>
  <si>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</si>
  <si>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</si>
  <si>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</si>
  <si>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</si>
  <si>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</si>
  <si>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</si>
  <si>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</si>
  <si>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</si>
  <si>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</si>
  <si>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</si>
  <si>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</si>
  <si>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</si>
  <si>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</si>
  <si>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</si>
  <si>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</si>
  <si>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</si>
  <si>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</si>
  <si>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</si>
  <si>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</si>
  <si>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</si>
  <si>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</si>
  <si>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</si>
  <si>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</si>
  <si>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</si>
  <si>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</si>
  <si>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</si>
  <si>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</si>
  <si>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</si>
  <si>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</si>
  <si>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</si>
  <si>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</si>
  <si>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</si>
  <si>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</si>
  <si>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</si>
  <si>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</si>
  <si>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</si>
  <si>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</si>
  <si>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</si>
  <si>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</si>
  <si>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</si>
  <si>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</si>
  <si>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</si>
  <si>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</si>
  <si>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</si>
  <si>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</si>
  <si>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</si>
  <si>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</si>
  <si>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</si>
  <si>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</si>
  <si>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</si>
  <si>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</si>
  <si>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</si>
  <si>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</si>
  <si>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</si>
  <si>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</si>
  <si>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</si>
  <si>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</si>
  <si>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</si>
  <si>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</si>
  <si>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</si>
  <si>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</si>
  <si>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</si>
  <si>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</si>
  <si>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</si>
  <si>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</si>
  <si>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</si>
  <si>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</si>
  <si>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</si>
  <si>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</si>
  <si>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</si>
  <si>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</si>
  <si>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</si>
  <si>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</si>
  <si>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</si>
  <si>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</si>
  <si>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</si>
  <si>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</si>
  <si>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</si>
  <si>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</si>
  <si>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</si>
  <si>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</si>
  <si>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</si>
  <si>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</si>
  <si>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</si>
  <si>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</si>
  <si>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</si>
  <si>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</si>
  <si>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</si>
  <si>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</si>
  <si>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</si>
  <si>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</si>
  <si>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</si>
  <si>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</si>
  <si>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</si>
  <si>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</si>
  <si>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</si>
  <si>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</si>
  <si>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</si>
  <si>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</si>
  <si>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</si>
  <si>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</si>
  <si>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</si>
  <si>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</si>
  <si>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</si>
  <si>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</si>
  <si>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</si>
  <si>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</si>
  <si>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</si>
  <si>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</si>
  <si>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</si>
  <si>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</si>
  <si>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</si>
  <si>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</si>
  <si>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</si>
  <si>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</si>
  <si>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</si>
  <si>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</si>
  <si>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</si>
  <si>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</si>
  <si>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</si>
  <si>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</si>
  <si>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</si>
  <si>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</si>
  <si>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</si>
  <si>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</si>
  <si>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</si>
  <si>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</si>
  <si>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</si>
  <si>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</si>
  <si>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</si>
  <si>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</si>
  <si>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</si>
  <si>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</si>
  <si>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</si>
  <si>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</si>
  <si>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</si>
  <si>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</si>
  <si>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</si>
  <si>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</si>
  <si>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</si>
  <si>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</si>
  <si>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</si>
  <si>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</si>
  <si>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</si>
  <si>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</si>
  <si>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</si>
  <si>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</si>
  <si>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</si>
  <si>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</si>
  <si>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</si>
  <si>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</si>
  <si>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</si>
  <si>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</si>
  <si>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</si>
  <si>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</si>
  <si>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</si>
  <si>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</si>
  <si>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</si>
  <si>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</si>
  <si>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</si>
  <si>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</si>
  <si>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</si>
  <si>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</si>
  <si>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</si>
  <si>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</si>
  <si>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</si>
  <si>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</si>
  <si>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</si>
  <si>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</si>
  <si>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</si>
  <si>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</si>
  <si>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</si>
  <si>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</si>
  <si>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</si>
  <si>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</si>
  <si>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</si>
  <si>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</si>
  <si>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</si>
  <si>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</si>
  <si>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</si>
  <si>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</si>
  <si>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</si>
  <si>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</si>
  <si>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</si>
  <si>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</si>
  <si>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</si>
  <si>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</si>
  <si>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</si>
  <si>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</si>
  <si>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</si>
  <si>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</si>
  <si>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</si>
  <si>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</si>
  <si>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</si>
  <si>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</si>
  <si>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</si>
  <si>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</si>
  <si>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</si>
  <si>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</si>
  <si>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</si>
  <si>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</si>
  <si>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</si>
  <si>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</si>
  <si>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</si>
  <si>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</si>
  <si>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</si>
  <si>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</si>
  <si>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</si>
  <si>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</si>
  <si>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</si>
  <si>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</si>
  <si>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</si>
  <si>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</si>
  <si>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</si>
  <si>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</si>
  <si>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</si>
  <si>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</si>
  <si>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</si>
  <si>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</si>
  <si>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</si>
  <si>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</si>
  <si>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</si>
  <si>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</si>
  <si>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</si>
  <si>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</si>
  <si>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</si>
  <si>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</si>
  <si>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</si>
  <si>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</si>
  <si>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</si>
  <si>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</si>
  <si>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</si>
  <si>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</si>
  <si>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</si>
  <si>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</si>
  <si>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</si>
  <si>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</si>
  <si>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</si>
  <si>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</si>
  <si>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</si>
  <si>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</si>
  <si>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</si>
  <si>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</si>
  <si>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</si>
  <si>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</si>
  <si>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</si>
  <si>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</si>
  <si>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</si>
  <si>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</si>
  <si>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</si>
  <si>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</si>
  <si>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</si>
  <si>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</si>
  <si>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</si>
  <si>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</si>
  <si>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</si>
  <si>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</si>
  <si>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</si>
  <si>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</si>
  <si>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</si>
  <si>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</si>
  <si>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</si>
  <si>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</si>
  <si>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</si>
  <si>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</si>
  <si>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</si>
  <si>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</si>
  <si>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</si>
  <si>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</si>
  <si>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</si>
  <si>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</si>
  <si>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</si>
  <si>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</si>
  <si>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</si>
  <si>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</si>
  <si>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</si>
  <si>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</si>
  <si>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</si>
  <si>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</si>
  <si>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</si>
  <si>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</si>
  <si>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</si>
  <si>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</si>
  <si>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</si>
  <si>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</si>
  <si>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</si>
  <si>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</si>
  <si>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</si>
  <si>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</si>
  <si>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</si>
  <si>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</si>
  <si>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</si>
  <si>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</si>
  <si>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</si>
  <si>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</si>
  <si>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</si>
  <si>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</si>
  <si>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</si>
  <si>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</si>
  <si>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</si>
  <si>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</si>
  <si>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</si>
  <si>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</si>
  <si>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</si>
  <si>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</si>
  <si>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</si>
  <si>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</si>
  <si>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</si>
  <si>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</si>
  <si>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</si>
  <si>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</si>
  <si>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</si>
  <si>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</si>
  <si>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</si>
  <si>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</si>
  <si>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</si>
  <si>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</si>
  <si>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</si>
  <si>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</si>
  <si>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</si>
  <si>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</si>
  <si>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</si>
  <si>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</si>
  <si>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</si>
  <si>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</si>
  <si>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</si>
  <si>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</si>
  <si>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</si>
  <si>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</si>
  <si>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</si>
  <si>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</si>
  <si>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</si>
  <si>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</si>
  <si>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</si>
  <si>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</si>
  <si>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</si>
  <si>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</si>
  <si>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</si>
  <si>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</si>
  <si>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</si>
  <si>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</si>
  <si>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</si>
  <si>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</si>
  <si>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</si>
  <si>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</si>
  <si>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</si>
  <si>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</si>
  <si>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</si>
  <si>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</si>
  <si>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</si>
  <si>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</si>
  <si>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</si>
  <si>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</si>
  <si>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</si>
  <si>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</si>
  <si>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</si>
  <si>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</si>
  <si>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</si>
  <si>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</si>
  <si>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</si>
  <si>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</si>
  <si>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</si>
  <si>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</si>
  <si>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</si>
  <si>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</si>
  <si>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</si>
  <si>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</si>
  <si>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</si>
  <si>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</si>
  <si>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</si>
  <si>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</si>
  <si>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</si>
  <si>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</si>
  <si>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</si>
  <si>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</si>
  <si>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</si>
  <si>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</si>
  <si>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</si>
  <si>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</si>
  <si>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</si>
  <si>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</si>
  <si>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</si>
  <si>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</si>
  <si>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</si>
  <si>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</si>
  <si>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</si>
  <si>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</si>
  <si>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</si>
  <si>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</si>
  <si>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</si>
  <si>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</si>
  <si>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</si>
  <si>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</si>
  <si>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</si>
  <si>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</si>
  <si>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</si>
  <si>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</si>
  <si>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</si>
  <si>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</si>
  <si>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</si>
  <si>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</si>
  <si>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</si>
  <si>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</si>
  <si>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</si>
  <si>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</si>
  <si>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</si>
  <si>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</si>
  <si>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</si>
  <si>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</si>
  <si>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</si>
  <si>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</si>
  <si>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</si>
  <si>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</si>
  <si>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</si>
  <si>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</si>
  <si>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</si>
  <si>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</si>
  <si>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</si>
  <si>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</si>
  <si>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</si>
  <si>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</si>
  <si>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</si>
  <si>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</si>
  <si>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</si>
  <si>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</si>
  <si>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</si>
  <si>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</si>
  <si>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</si>
  <si>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</si>
  <si>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</si>
  <si>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</si>
  <si>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</si>
  <si>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</si>
  <si>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</si>
  <si>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</si>
  <si>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</si>
  <si>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</si>
  <si>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</si>
  <si>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</si>
  <si>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</si>
  <si>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</si>
  <si>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</si>
  <si>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</si>
  <si>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</si>
  <si>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</si>
  <si>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</si>
  <si>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</si>
  <si>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</si>
  <si>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</si>
  <si>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</si>
  <si>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</si>
  <si>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</si>
  <si>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</si>
  <si>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</si>
  <si>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</si>
  <si>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</si>
  <si>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</si>
  <si>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</si>
  <si>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</si>
  <si>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</si>
  <si>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</si>
  <si>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</si>
  <si>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</si>
  <si>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</si>
  <si>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</si>
  <si>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</si>
  <si>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</si>
  <si>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</si>
  <si>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</si>
  <si>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</si>
  <si>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</si>
  <si>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</si>
  <si>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</si>
  <si>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</si>
  <si>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</si>
  <si>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</si>
  <si>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</si>
  <si>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</si>
  <si>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</si>
  <si>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</si>
  <si>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</si>
  <si>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</si>
  <si>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</si>
  <si>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</si>
  <si>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</si>
  <si>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</si>
  <si>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</si>
  <si>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</si>
  <si>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</si>
  <si>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</si>
  <si>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</si>
  <si>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</si>
  <si>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</si>
  <si>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</si>
  <si>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</si>
  <si>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</si>
  <si>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</si>
  <si>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</si>
  <si>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</si>
  <si>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</si>
  <si>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</si>
  <si>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</si>
  <si>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</si>
  <si>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</si>
  <si>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</si>
  <si>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</si>
  <si>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</si>
  <si>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</si>
  <si>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</si>
  <si>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</si>
  <si>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</si>
  <si>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</si>
  <si>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</si>
  <si>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</si>
  <si>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</si>
  <si>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</si>
  <si>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</si>
  <si>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</si>
  <si>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</si>
  <si>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</si>
  <si>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</si>
  <si>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</si>
  <si>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</si>
  <si>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</si>
  <si>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</si>
  <si>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</si>
  <si>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</si>
  <si>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</si>
  <si>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</si>
  <si>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</si>
  <si>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</si>
  <si>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</si>
  <si>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</si>
  <si>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</si>
  <si>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</si>
  <si>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</si>
  <si>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</si>
  <si>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</si>
  <si>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</si>
  <si>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</si>
  <si>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</si>
  <si>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</si>
  <si>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</si>
  <si>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</si>
  <si>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</si>
  <si>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</si>
  <si>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</si>
  <si>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</si>
  <si>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</si>
  <si>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</si>
  <si>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</si>
  <si>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</si>
  <si>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</si>
  <si>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</si>
  <si>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</si>
  <si>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</si>
  <si>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</si>
  <si>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</si>
  <si>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</si>
  <si>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</si>
  <si>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</si>
  <si>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</si>
  <si>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</si>
  <si>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</si>
  <si>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</si>
  <si>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</si>
  <si>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</si>
  <si>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</si>
  <si>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</si>
  <si>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</si>
  <si>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</si>
  <si>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</si>
  <si>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</si>
  <si>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</si>
  <si>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</si>
  <si>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</si>
  <si>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</si>
  <si>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</si>
  <si>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</si>
  <si>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</si>
  <si>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</si>
  <si>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</si>
  <si>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</si>
  <si>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</si>
  <si>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</si>
  <si>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</si>
  <si>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</si>
  <si>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</si>
  <si>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</si>
  <si>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</si>
  <si>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</si>
  <si>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</si>
  <si>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</si>
  <si>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</si>
  <si>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</si>
  <si>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</si>
  <si>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</si>
  <si>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</si>
  <si>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</si>
  <si>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</si>
  <si>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</si>
  <si>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</si>
  <si>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</si>
  <si>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</si>
  <si>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</si>
  <si>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</si>
  <si>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</si>
  <si>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</si>
  <si>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</si>
  <si>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</si>
  <si>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</si>
  <si>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</si>
  <si>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</si>
  <si>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</si>
  <si>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</si>
  <si>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</si>
  <si>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</si>
  <si>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</si>
  <si>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</si>
  <si>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</si>
  <si>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</si>
  <si>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</si>
  <si>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</si>
  <si>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</si>
  <si>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</si>
  <si>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</si>
  <si>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</si>
  <si>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</si>
  <si>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</si>
  <si>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</si>
  <si>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</si>
  <si>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</si>
  <si>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</si>
  <si>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</si>
  <si>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</si>
  <si>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</si>
  <si>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</si>
  <si>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</si>
  <si>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</si>
  <si>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</si>
  <si>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</si>
  <si>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</si>
  <si>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</si>
  <si>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</si>
  <si>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</si>
  <si>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</si>
  <si>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</si>
  <si>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</si>
  <si>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</si>
  <si>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</si>
  <si>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</si>
  <si>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</si>
  <si>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</si>
  <si>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</si>
  <si>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</si>
  <si>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</si>
  <si>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</si>
  <si>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</si>
  <si>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</si>
  <si>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</si>
  <si>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</si>
  <si>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</si>
  <si>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</si>
  <si>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</si>
  <si>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</si>
  <si>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</si>
  <si>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</si>
  <si>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</si>
  <si>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</si>
  <si>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</si>
  <si>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</si>
  <si>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</si>
  <si>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</si>
  <si>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</si>
  <si>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</si>
  <si>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</si>
  <si>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</si>
  <si>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</si>
  <si>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</si>
  <si>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</si>
  <si>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</si>
  <si>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</si>
  <si>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</si>
  <si>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</si>
  <si>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</si>
  <si>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</si>
  <si>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</si>
  <si>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</si>
  <si>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</si>
  <si>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</si>
  <si>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</si>
  <si>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</si>
  <si>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</si>
  <si>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</si>
  <si>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</si>
  <si>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</si>
  <si>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</si>
  <si>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</si>
  <si>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</si>
  <si>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</si>
  <si>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</si>
  <si>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</si>
  <si>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</si>
  <si>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</si>
  <si>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</si>
  <si>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</si>
  <si>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</si>
  <si>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</si>
  <si>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</si>
  <si>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</si>
  <si>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</si>
  <si>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</si>
  <si>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</si>
  <si>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</si>
  <si>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</si>
  <si>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</si>
  <si>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</si>
  <si>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</si>
  <si>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</si>
  <si>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</si>
  <si>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</si>
  <si>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</si>
  <si>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</si>
  <si>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TT-20251107-00652 / no pcm</t>
  </si>
  <si>
    <t>site down again , team moved need 20 min</t>
  </si>
  <si>
    <t>PCM-20251108-00000195</t>
  </si>
  <si>
    <t>team moved need 70 min</t>
  </si>
  <si>
    <t>PCM-20251108-00000210</t>
  </si>
  <si>
    <t>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</si>
  <si>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</si>
  <si>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</si>
  <si>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</si>
  <si>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</si>
  <si>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</si>
  <si>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</si>
  <si>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</si>
  <si>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</si>
  <si>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</si>
  <si>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</si>
  <si>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</si>
  <si>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</si>
  <si>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</si>
  <si>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</si>
  <si>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</si>
  <si>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</si>
  <si>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</si>
  <si>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</si>
  <si>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</si>
  <si>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</si>
  <si>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</si>
  <si>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</si>
  <si>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</si>
  <si>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</si>
  <si>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</si>
  <si>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</si>
  <si>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</si>
  <si>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</si>
  <si>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</si>
  <si>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</si>
  <si>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</si>
  <si>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</si>
  <si>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</si>
  <si>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</si>
  <si>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</si>
  <si>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</si>
  <si>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</si>
  <si>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</si>
  <si>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</si>
  <si>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</si>
  <si>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</si>
  <si>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</si>
  <si>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</si>
  <si>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</si>
  <si>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</si>
  <si>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</si>
  <si>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</si>
  <si>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</si>
  <si>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</si>
  <si>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</si>
  <si>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</si>
  <si>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</si>
  <si>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</si>
  <si>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</si>
  <si>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</si>
  <si>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</si>
  <si>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</si>
  <si>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</si>
  <si>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</si>
  <si>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</si>
  <si>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</si>
  <si>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</si>
  <si>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</si>
  <si>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</si>
  <si>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</si>
  <si>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</si>
  <si>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</si>
  <si>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</si>
  <si>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</si>
  <si>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</si>
  <si>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</si>
  <si>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</si>
  <si>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</si>
  <si>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</si>
  <si>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</si>
  <si>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</si>
  <si>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</si>
  <si>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</si>
  <si>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</si>
  <si>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</si>
  <si>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</si>
  <si>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</si>
  <si>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</si>
  <si>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</si>
  <si>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</si>
  <si>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</si>
  <si>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</si>
  <si>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</si>
  <si>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</si>
  <si>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</si>
  <si>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</si>
  <si>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</si>
  <si>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</si>
  <si>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</si>
  <si>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</si>
  <si>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</si>
  <si>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PCM-20251107-00001232</t>
  </si>
  <si>
    <t>site under night access due to Site located in deep valleys &amp; dangerous area and team will check by morning ISA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</si>
</sst>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41" dataDxfId="140" headerRowBorderDxfId="138" tableBorderDxfId="139" totalsRowBorderDxfId="137">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32" dataDxfId="31" headerRowBorderDxfId="29" tableBorderDxfId="30" totalsRowBorderDxfId="28">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15" dataDxfId="14" headerRowBorderDxfId="12" tableBorderDxfId="13">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306.22244467592827</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ca="1">IFERROR(NOW()-F3,"")</f>
        <v>45969.170870601854</v>
      </c>
      <c r="H3" s="117">
        <v>45969.11341435185</v>
      </c>
      <c r="I3" s="115" t="str">
        <f>IFERROR(VLOOKUP(D3,DB!A:F,6,0),"")</f>
        <v>Generator-SG</v>
      </c>
      <c r="J3" s="115" t="str">
        <f>IFERROR(VLOOKUP(D3,DB!A:G,7,0),"")</f>
        <v>Dead</v>
      </c>
      <c r="K3" s="119" t="s">
        <v>39024</v>
      </c>
      <c r="L3" s="120" t="str">
        <f>IFERROR(VLOOKUP(D3,DB!A:I,9,0),"")</f>
        <v>Latis</v>
      </c>
    </row>
    <row r="4" spans="1:15" ht="15" customHeight="1">
      <c r="A4" s="114" t="s">
        <v>39025</v>
      </c>
      <c r="B4" s="115" t="str">
        <f>IFERROR(VLOOKUP(D4,DB!A:K,11,0),"")</f>
        <v>R1</v>
      </c>
      <c r="C4" s="115">
        <v>1</v>
      </c>
      <c r="D4" s="115" t="s">
        <v>21294</v>
      </c>
      <c r="E4" s="116" t="s">
        <v>39021</v>
      </c>
      <c r="F4" s="117">
        <v>45969.149085648147</v>
      </c>
      <c r="G4" s="118">
        <f ca="1">IFERROR(NOW()-F4,"")</f>
        <v>2.1784953707538079E-2</v>
      </c>
      <c r="H4" s="117">
        <v>45969.126631944448</v>
      </c>
      <c r="I4" s="115" t="str">
        <f>IFERROR(VLOOKUP(D4,DB!A:F,6,0),"")</f>
        <v>Generator-SG</v>
      </c>
      <c r="J4" s="115" t="str">
        <f>IFERROR(VLOOKUP(D4,DB!A:G,7,0),"")</f>
        <v>Vandalized</v>
      </c>
      <c r="K4" s="119" t="s">
        <v>39026</v>
      </c>
      <c r="L4" s="120" t="str">
        <f>IFERROR(VLOOKUP(D4,DB!A:I,9,0),"")</f>
        <v>Latis</v>
      </c>
    </row>
    <row r="5" spans="1:15" ht="15" customHeight="1">
      <c r="A5" s="114" t="s">
        <v>39027</v>
      </c>
      <c r="B5" s="115" t="str">
        <f>IFERROR(VLOOKUP(D5,DB!A:K,11,0),"")</f>
        <v>R1</v>
      </c>
      <c r="C5" s="115">
        <v>1</v>
      </c>
      <c r="D5" s="115" t="s">
        <v>14556</v>
      </c>
      <c r="E5" s="116" t="s">
        <v>39021</v>
      </c>
      <c r="F5" s="117">
        <v>45969.148969907408</v>
      </c>
      <c r="G5" s="118">
        <f ca="1">IFERROR(NOW()-F5,"")</f>
        <v>2.1900694446230773E-2</v>
      </c>
      <c r="H5" s="117">
        <v>45969.132627314815</v>
      </c>
      <c r="I5" s="115" t="str">
        <f>IFERROR(VLOOKUP(D5,DB!A:F,6,0),"")</f>
        <v>SCECO</v>
      </c>
      <c r="J5" s="115" t="str">
        <f>IFERROR(VLOOKUP(D5,DB!A:G,7,0),"")</f>
        <v>Vandalized</v>
      </c>
      <c r="K5" s="119" t="s">
        <v>39028</v>
      </c>
      <c r="L5" s="120" t="str">
        <f>IFERROR(VLOOKUP(D5,DB!A:I,9,0),"")</f>
        <v>Latis</v>
      </c>
    </row>
    <row r="6" spans="1:15" ht="15" customHeight="1">
      <c r="A6" s="114"/>
      <c r="B6" s="115" t="str">
        <f>IFERROR(VLOOKUP(D6,DB!A:K,11,0),"")</f>
        <v/>
      </c>
      <c r="C6" s="115"/>
      <c r="D6" s="115"/>
      <c r="E6" s="116"/>
      <c r="F6" s="117"/>
      <c r="G6" s="118">
        <f ca="1">IFERROR(NOW()-F6,"")</f>
        <v>45969.170870601854</v>
      </c>
      <c r="H6" s="117"/>
      <c r="I6" s="115" t="str">
        <f>IFERROR(VLOOKUP(D6,DB!A:F,6,0),"")</f>
        <v/>
      </c>
      <c r="J6" s="115" t="str">
        <f>IFERROR(VLOOKUP(D6,DB!A:G,7,0),"")</f>
        <v/>
      </c>
      <c r="K6" s="119"/>
      <c r="L6" s="120" t="str">
        <f>IFERROR(VLOOKUP(D6,DB!A:I,9,0),"")</f>
        <v/>
      </c>
    </row>
    <row r="7" spans="1:15" ht="15" customHeight="1">
      <c r="A7" s="114"/>
      <c r="B7" s="115" t="str">
        <f>IFERROR(VLOOKUP(D7,DB!A:K,11,0),"")</f>
        <v>R1</v>
      </c>
      <c r="C7" s="115"/>
      <c r="D7" s="115" t="s">
        <v>8448</v>
      </c>
      <c r="E7" s="116"/>
      <c r="F7" s="117"/>
      <c r="G7" s="118">
        <f ca="1">IFERROR(NOW()-F7,"")</f>
        <v>45969.170870601854</v>
      </c>
      <c r="H7" s="117"/>
      <c r="I7" s="115" t="str">
        <f>IFERROR(VLOOKUP(D7,DB!A:F,6,0),"")</f>
        <v>SCECO</v>
      </c>
      <c r="J7" s="115" t="str">
        <f>IFERROR(VLOOKUP(D7,DB!A:G,7,0),"")</f>
        <v>&lt;No BB&gt;</v>
      </c>
      <c r="K7" s="119"/>
      <c r="L7" s="120" t="str">
        <f>IFERROR(VLOOKUP(D7,DB!A:I,9,0),"")</f>
        <v>Latis</v>
      </c>
    </row>
    <row r="8" spans="1:15" ht="15" customHeight="1">
      <c r="A8" s="114"/>
      <c r="B8" s="115" t="str">
        <f>IFERROR(VLOOKUP(D8,DB!A:K,11,0),"")</f>
        <v/>
      </c>
      <c r="C8" s="115"/>
      <c r="D8" s="115"/>
      <c r="E8" s="116"/>
      <c r="F8" s="117"/>
      <c r="G8" s="118">
        <f ca="1">IFERROR(NOW()-F8,"")</f>
        <v>45969.170870601854</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45969.170870601854</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45969.170870601854</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45969.170870601854</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45969.170870601854</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45969.170870601854</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45969.170870601854</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45969.170870601854</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45969.170870601854</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45969.170870601854</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45969.170870601854</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45969.170870601854</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45969.170870601854</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45969.170870601854</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45969.170870601854</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45969.170870601854</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45969.170870601854</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45969.170870601854</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45969.170870601854</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45969.170870601854</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45969.170870601854</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45969.170870601854</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45969.170870601854</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45969.170870601854</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45969.170870601854</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45969.170870601854</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45969.170870601854</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45969.170870601854</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45969.170870601854</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45969.170870601854</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45969.170870601854</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45969.170870601854</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45969.170870601854</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45969.170870601854</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45969.170870601854</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45969.170870601854</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45969.170870601854</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45969.170870601854</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45969.170870601854</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45969.170870601854</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45969.170870601854</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45969.170870601854</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45969.170870601854</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45969.170870601854</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45969.170870601854</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45969.170870601854</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45969.170870601854</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45969.170870601854</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45969.170870601854</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45969.170870601854</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45969.170870601854</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45969.170870601854</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45969.170870601854</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45969.170870601854</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45969.170870601854</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45969.170870601854</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45969.170870601854</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45969.170870601854</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45969.170870601854</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45969.170870601854</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45969.170870601854</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45969.170870601854</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45969.170870601854</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45969.170870601854</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45969.170870601854</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45969.170870601854</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45969.170870601854</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45969.170870601854</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45969.170870601854</v>
      </c>
      <c r="H76" s="117"/>
      <c r="I76" s="115" t="str">
        <f>IFERROR(VLOOKUP(D76,DB!A:F,6,0),"")</f>
        <v/>
      </c>
      <c r="J76" s="115" t="str">
        <f>IFERROR(VLOOKUP(D76,DB!A:G,7,0),"")</f>
        <v/>
      </c>
      <c r="K76" s="119"/>
      <c r="L76" s="120" t="str">
        <f>IFERROR(VLOOKUP(D76,DB!A:I,9,0),"")</f>
        <v/>
      </c>
    </row>
    <row r="77" spans="1:12" ht="15" customHeight="1">
      <c r="A77" s="114"/>
      <c r="B77" s="115" t="str">
        <f>IFERROR(VLOOKUP(D77,DB!A:K,11,0),"")</f>
        <v/>
      </c>
      <c r="C77" s="115"/>
      <c r="D77" s="115"/>
      <c r="E77" s="116"/>
      <c r="F77" s="117"/>
      <c r="G77" s="118">
        <f ca="1">IFERROR(NOW()-F77,"")</f>
        <v>45969.170870601854</v>
      </c>
      <c r="H77" s="117"/>
      <c r="I77" s="115" t="str">
        <f>IFERROR(VLOOKUP(D77,DB!A:F,6,0),"")</f>
        <v/>
      </c>
      <c r="J77" s="115" t="str">
        <f>IFERROR(VLOOKUP(D77,DB!A:G,7,0),"")</f>
        <v/>
      </c>
      <c r="K77" s="119"/>
      <c r="L77" s="120" t="str">
        <f>IFERROR(VLOOKUP(D77,DB!A:I,9,0),"")</f>
        <v/>
      </c>
    </row>
    <row r="78" spans="1:12" ht="15" customHeight="1">
      <c r="A78" s="123"/>
      <c r="B78" s="124" t="str">
        <f>IFERROR(VLOOKUP(D78,DB!A:K,11,0),"")</f>
        <v/>
      </c>
      <c r="C78" s="124"/>
      <c r="D78" s="124"/>
      <c r="E78" s="125"/>
      <c r="F78" s="126"/>
      <c r="G78" s="127">
        <f ca="1">IFERROR(NOW()-F78,"")</f>
        <v>45969.170870601854</v>
      </c>
      <c r="H78" s="126"/>
      <c r="I78" s="124" t="str">
        <f>IFERROR(VLOOKUP(D78,DB!A:F,6,0),"")</f>
        <v/>
      </c>
      <c r="J78" s="124" t="str">
        <f>IFERROR(VLOOKUP(D78,DB!A:G,7,0),"")</f>
        <v/>
      </c>
      <c r="K78" s="128"/>
      <c r="L78" s="129" t="str">
        <f>IFERROR(VLOOKUP(D78,DB!A:I,9,0),"")</f>
        <v/>
      </c>
    </row>
  </sheetData>
  <customSheetViews>
    <customSheetView guid="{F6042A99-DD27-4453-835D-0834D95730CC}" filter="1" showAutoFilter="1">
      <pageMargins left="0" right="0" top="0" bottom="0" header="0" footer="0"/>
      <autoFilter ref="B1:M1" xr:uid="{BBB21BCB-90B1-47EF-AA8E-E394FF3344E0}"/>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tabSelected="1" workbookViewId="0">
      <selection activeCell="B6" sqref="B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39029</v>
      </c>
      <c r="N1" s="88" t="s">
        <v>39030</v>
      </c>
      <c r="O1" s="88" t="s">
        <v>39031</v>
      </c>
      <c r="P1" s="88" t="s">
        <v>39032</v>
      </c>
      <c r="Q1" s="88" t="s">
        <v>39033</v>
      </c>
      <c r="R1" s="88" t="s">
        <v>39034</v>
      </c>
      <c r="S1" s="88" t="s">
        <v>39035</v>
      </c>
      <c r="T1" s="88" t="s">
        <v>39036</v>
      </c>
      <c r="U1" s="88" t="s">
        <v>39037</v>
      </c>
      <c r="V1" s="88" t="s">
        <v>39038</v>
      </c>
      <c r="W1" s="88" t="s">
        <v>39039</v>
      </c>
      <c r="X1" s="88" t="s">
        <v>39040</v>
      </c>
      <c r="Y1" s="88" t="s">
        <v>39041</v>
      </c>
      <c r="Z1" s="88" t="s">
        <v>39042</v>
      </c>
      <c r="AA1" s="88" t="s">
        <v>39043</v>
      </c>
      <c r="AB1" s="88" t="s">
        <v>39044</v>
      </c>
      <c r="AC1" s="88" t="s">
        <v>39045</v>
      </c>
      <c r="AD1" s="88" t="s">
        <v>39046</v>
      </c>
      <c r="AE1" s="88" t="s">
        <v>39047</v>
      </c>
      <c r="AF1" s="88" t="s">
        <v>39048</v>
      </c>
      <c r="AG1" s="88" t="s">
        <v>39049</v>
      </c>
      <c r="AH1" s="88" t="s">
        <v>39050</v>
      </c>
      <c r="AI1" s="88" t="s">
        <v>39051</v>
      </c>
      <c r="AJ1" s="88" t="s">
        <v>39052</v>
      </c>
      <c r="AK1" s="88" t="s">
        <v>39053</v>
      </c>
      <c r="AL1" s="88" t="s">
        <v>39054</v>
      </c>
      <c r="AM1" s="88" t="s">
        <v>39055</v>
      </c>
      <c r="AN1" s="88" t="s">
        <v>39056</v>
      </c>
      <c r="AO1" s="88" t="s">
        <v>39057</v>
      </c>
      <c r="AP1" s="88" t="s">
        <v>39058</v>
      </c>
      <c r="AQ1" s="88" t="s">
        <v>39059</v>
      </c>
      <c r="AR1" s="88" t="s">
        <v>39060</v>
      </c>
      <c r="AS1" s="88" t="s">
        <v>39061</v>
      </c>
      <c r="AT1" s="88" t="s">
        <v>39062</v>
      </c>
      <c r="AU1" s="88" t="s">
        <v>39063</v>
      </c>
      <c r="AV1" s="88" t="s">
        <v>39064</v>
      </c>
      <c r="AW1" s="88" t="s">
        <v>39065</v>
      </c>
      <c r="AX1" s="88" t="s">
        <v>39066</v>
      </c>
      <c r="AY1" s="88" t="s">
        <v>39067</v>
      </c>
      <c r="AZ1" s="88" t="s">
        <v>39068</v>
      </c>
      <c r="BA1" s="88" t="s">
        <v>39069</v>
      </c>
      <c r="BB1" s="88" t="s">
        <v>39070</v>
      </c>
      <c r="BC1" s="88" t="s">
        <v>39071</v>
      </c>
      <c r="BD1" s="88" t="s">
        <v>39072</v>
      </c>
      <c r="BE1" s="88" t="s">
        <v>39073</v>
      </c>
      <c r="BF1" s="88" t="s">
        <v>39074</v>
      </c>
      <c r="BG1" s="88" t="s">
        <v>39075</v>
      </c>
      <c r="BH1" s="88" t="s">
        <v>39076</v>
      </c>
      <c r="BI1" s="88" t="s">
        <v>39077</v>
      </c>
      <c r="BJ1" s="88" t="s">
        <v>39078</v>
      </c>
      <c r="BK1" s="88" t="s">
        <v>39079</v>
      </c>
      <c r="BL1" s="88" t="s">
        <v>39080</v>
      </c>
      <c r="BM1" s="88" t="s">
        <v>39081</v>
      </c>
      <c r="BN1" s="88" t="s">
        <v>39082</v>
      </c>
      <c r="BO1" s="88" t="s">
        <v>39083</v>
      </c>
      <c r="BP1" s="88" t="s">
        <v>39084</v>
      </c>
      <c r="BQ1" s="88" t="s">
        <v>39085</v>
      </c>
      <c r="BR1" s="88" t="s">
        <v>39086</v>
      </c>
      <c r="BS1" s="88" t="s">
        <v>39087</v>
      </c>
      <c r="BT1" s="88" t="s">
        <v>39088</v>
      </c>
      <c r="BU1" s="88" t="s">
        <v>39089</v>
      </c>
      <c r="BV1" s="88" t="s">
        <v>39090</v>
      </c>
      <c r="BW1" s="88" t="s">
        <v>39091</v>
      </c>
      <c r="BX1" s="88" t="s">
        <v>39092</v>
      </c>
      <c r="BY1" s="88" t="s">
        <v>39093</v>
      </c>
      <c r="BZ1" s="88" t="s">
        <v>39094</v>
      </c>
      <c r="CA1" s="88" t="s">
        <v>39095</v>
      </c>
      <c r="CB1" s="88" t="s">
        <v>39096</v>
      </c>
      <c r="CC1" s="88" t="s">
        <v>39097</v>
      </c>
      <c r="CD1" s="88" t="s">
        <v>39098</v>
      </c>
      <c r="CE1" s="88" t="s">
        <v>39099</v>
      </c>
      <c r="CF1" s="88" t="s">
        <v>39100</v>
      </c>
      <c r="CG1" s="88" t="s">
        <v>39101</v>
      </c>
      <c r="CH1" s="88" t="s">
        <v>39102</v>
      </c>
      <c r="CI1" s="88" t="s">
        <v>39103</v>
      </c>
      <c r="CJ1" s="88" t="s">
        <v>39104</v>
      </c>
    </row>
    <row r="2" spans="1:88" s="68" customFormat="1" ht="31.5" customHeight="1">
      <c r="A2" s="61" t="s">
        <v>39105</v>
      </c>
      <c r="B2" s="61" t="s">
        <v>27</v>
      </c>
      <c r="C2" s="61">
        <v>1</v>
      </c>
      <c r="D2" s="61" t="s">
        <v>19542</v>
      </c>
      <c r="E2" s="85" t="s">
        <v>39106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ca="1">IFERROR(NOW()-F3,"-")</f>
        <v>144.17103263889294</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45969.170870601854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45969.170870601854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45969.170870601854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45969.170870601854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45969.170870601854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45969.170870601854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45969.170870601854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45969.170870601854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45969.170870601854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45969.170870601854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45969.170870601854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45969.170870601854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45969.170870601854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45969.170870601854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45969.170870601854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45969.170870601854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45969.170870601854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45969.170870601854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45969.170870601854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45969.170870601854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45969.170870601854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45969.170870601854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45969.170870601854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45969.170870601854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45969.170870601854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45969.170870601854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45969.170870601854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45969.170870601854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45969.170870601854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45969.170870601854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45969.170870601854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45969.170870601854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45969.170870601854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45969.170870601854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45969.170870601854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45969.170870601854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45969.170870601854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45969.170870601854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45969.170870601854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45969.170870601854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45969.170870601854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45969.170870601854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45969.170870601854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45969.170870601854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45969.170870601854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45969.170870601854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45969.170870601854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45969.170870601854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45969.170870601854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45969.170870601854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45969.170870601854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45969.170870601854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45969.170870601854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45969.170870601854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45969.170870601854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45969.170870601854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45969.170870601854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45969.170870601854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45969.170870601854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45969.170870601854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45969.170870601854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45969.170870601854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45969.170870601854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45969.170870601854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45969.170870601854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45969.170870601854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45969.170870601854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45969.170870601854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45969.170870601854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6"/>
      <c r="B73" s="137" t="str">
        <f>IFERROR(VLOOKUP(D73,DB!A:K,11,0),"")</f>
        <v/>
      </c>
      <c r="C73" s="137"/>
      <c r="D73" s="137"/>
      <c r="E73" s="138"/>
      <c r="F73" s="139"/>
      <c r="G73" s="140">
        <f ca="1">IFERROR(NOW()-F73,"-")</f>
        <v>45969.170870601854</v>
      </c>
      <c r="H73" s="139"/>
      <c r="I73" s="137" t="str">
        <f>IFERROR(VLOOKUP(D73,DB!A:F,6,0),"")</f>
        <v/>
      </c>
      <c r="J73" s="137" t="str">
        <f>IFERROR(VLOOKUP(D73,DB!A:G,7,0),"")</f>
        <v/>
      </c>
      <c r="K73" s="141"/>
      <c r="L73" s="137" t="str">
        <f>IFERROR(VLOOKUP(D73,DB!A:I,9,0),"")</f>
        <v/>
      </c>
      <c r="M73" s="137"/>
      <c r="N73" s="137"/>
      <c r="O73" s="137"/>
      <c r="P73" s="137"/>
      <c r="Q73" s="137"/>
      <c r="R73" s="137"/>
      <c r="S73" s="137"/>
      <c r="T73" s="137"/>
      <c r="U73" s="137"/>
      <c r="V73" s="137"/>
      <c r="W73" s="137"/>
      <c r="X73" s="137"/>
      <c r="Y73" s="137"/>
      <c r="Z73" s="137"/>
      <c r="AA73" s="137"/>
      <c r="AB73" s="137"/>
      <c r="AC73" s="137"/>
      <c r="AD73" s="137"/>
      <c r="AE73" s="137"/>
      <c r="AF73" s="137"/>
      <c r="AG73" s="137"/>
      <c r="AH73" s="137"/>
      <c r="AI73" s="137"/>
      <c r="AJ73" s="137"/>
      <c r="AK73" s="137"/>
      <c r="AL73" s="137"/>
      <c r="AM73" s="137"/>
      <c r="AN73" s="137"/>
      <c r="AO73" s="137"/>
      <c r="AP73" s="137"/>
      <c r="AQ73" s="137"/>
      <c r="AR73" s="137"/>
      <c r="AS73" s="137"/>
      <c r="AT73" s="137"/>
      <c r="AU73" s="137"/>
      <c r="AV73" s="137"/>
      <c r="AW73" s="137"/>
      <c r="AX73" s="137"/>
      <c r="AY73" s="137"/>
      <c r="AZ73" s="137"/>
      <c r="BA73" s="137"/>
      <c r="BB73" s="137"/>
      <c r="BC73" s="137"/>
      <c r="BD73" s="137"/>
      <c r="BE73" s="137"/>
      <c r="BF73" s="137"/>
      <c r="BG73" s="137"/>
      <c r="BH73" s="137"/>
      <c r="BI73" s="137"/>
      <c r="BJ73" s="137"/>
      <c r="BK73" s="137"/>
      <c r="BL73" s="137"/>
      <c r="BM73" s="137"/>
      <c r="BN73" s="137"/>
      <c r="BO73" s="137"/>
      <c r="BP73" s="137"/>
      <c r="BQ73" s="137"/>
      <c r="BR73" s="137"/>
      <c r="BS73" s="137"/>
      <c r="BT73" s="137"/>
      <c r="BU73" s="137"/>
      <c r="BV73" s="137"/>
      <c r="BW73" s="137"/>
      <c r="BX73" s="137"/>
      <c r="BY73" s="137"/>
      <c r="BZ73" s="137"/>
      <c r="CA73" s="137"/>
      <c r="CB73" s="137"/>
      <c r="CC73" s="137"/>
      <c r="CD73" s="137"/>
      <c r="CE73" s="137"/>
      <c r="CF73" s="137"/>
      <c r="CG73" s="137"/>
      <c r="CH73" s="137"/>
      <c r="CI73" s="137"/>
      <c r="CJ73" s="142"/>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45969.170870601854</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45969.170870601854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45969.170870601854</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45969.170870601854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45969.170870601854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45969.170870601854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45969.170870601854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45969.170870601854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45969.170870601854</v>
      </c>
      <c r="H10" s="22" t="s">
        <v>39111</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45969.170870601854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45969.170870601854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45969.170870601854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45969.170870601854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45969.170870601854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45969.170870601854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45969.170870601854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45969.170870601854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45969.170870601854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45969.170870601854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45969.170870601854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45969.170870601854</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39112</v>
      </c>
      <c r="D23" s="18"/>
      <c r="E23" s="18"/>
      <c r="F23" s="20"/>
      <c r="G23" s="21">
        <f t="shared" ref="G23:G86" ca="1" si="1">IFERROR(NOW()-F23,"-")</f>
        <v>45969.170870601854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45969.170870601854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45969.170870601854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45969.170870601854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45969.170870601854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45969.170870601854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45969.170870601854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45969.170870601854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45969.170870601854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45969.170870601854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45969.170870601854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45969.170870601854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45969.170870601854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45969.170870601854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45969.170870601854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45969.170870601854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45969.170870601854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45969.170870601854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45969.170870601854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45969.170870601854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45969.170870601854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45969.170870601854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45969.170870601854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45969.170870601854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45969.170870601854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45969.170870601854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45969.170870601854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45969.170870601854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45969.170870601854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45969.170870601854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45969.170870601854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45969.170870601854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45969.170870601854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45969.170870601854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45969.170870601854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45969.170870601854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45969.170870601854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45969.170870601854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45969.170870601854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45969.170870601854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45969.170870601854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45969.170870601854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45969.170870601854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45969.170870601854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45969.170870601854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45969.170870601854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45969.170870601854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45969.170870601854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45969.170870601854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45969.170870601854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45969.170870601854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45969.170870601854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45969.170870601854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45969.170870601854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45969.170870601854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45969.170870601854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45969.170870601854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45969.170870601854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45969.170870601854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45969.170870601854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45969.170870601854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45969.170870601854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45969.170870601854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45969.170870601854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45969.170870601854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45969.170870601854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45969.170870601854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45969.170870601854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45969.170870601854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45969.170870601854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45969.170870601854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45969.170870601854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45969.170870601854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45969.170870601854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45969.170870601854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45969.170870601854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45969.170870601854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45969.170870601854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45969.170870601854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45969.170870601854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45969.170870601854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45969.170870601854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45969.170870601854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45969.170870601854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45969.170870601854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45969.170870601854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45969.170870601854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45969.170870601854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45969.170870601854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45969.170870601854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45969.170870601854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45969.170870601854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45969.170870601854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45969.170870601854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45969.170870601854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45969.170870601854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45969.170870601854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45969.170870601854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45969.170870601854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45969.170870601854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45969.170870601854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45969.170870601854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45969.170870601854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45969.170870601854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45969.170870601854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45969.170870601854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45969.170870601854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45969.170870601854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45969.170870601854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45969.170870601854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45969.170870601854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45969.170870601854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45969.170870601854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45969.170870601854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45969.170870601854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45969.170870601854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45969.170870601854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45969.170870601854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45969.170870601854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45969.170870601854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45969.170870601854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45969.170870601854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45969.170870601854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45969.170870601854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45969.170870601854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45969.170870601854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45969.170870601854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45969.170870601854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45969.170870601854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45969.170870601854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45969.170870601854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45969.170870601854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45969.170870601854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45969.170870601854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45969.170870601854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45969.170870601854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45969.170870601854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45969.170870601854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45969.170870601854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45969.170870601854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45969.170870601854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45969.170870601854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45969.170870601854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45969.170870601854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45969.170870601854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45969.170870601854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45969.170870601854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45969.170870601854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45969.170870601854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45969.170870601854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45969.170870601854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45969.170870601854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45969.170870601854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45969.170870601854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45969.170870601854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45969.170870601854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45969.170870601854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45969.170870601854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45969.170870601854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45969.170870601854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45969.170870601854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45969.170870601854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45969.170870601854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45969.170870601854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45969.170870601854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45969.170870601854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45969.170870601854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45969.170870601854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45969.170870601854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45969.170870601854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45969.170870601854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45969.170870601854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45969.170870601854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45969.170870601854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45969.170870601854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45969.170870601854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45969.170870601854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45969.170870601854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45969.170870601854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45969.170870601854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45969.170870601854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45969.170870601854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45969.170870601854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45969.170870601854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45969.170870601854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45969.170870601854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45969.170870601854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45969.170870601854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45969.170870601854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45969.170870601854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45969.170870601854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45969.170870601854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45969.170870601854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45969.170870601854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45969.170870601854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45969.170870601854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45969.170870601854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45969.170870601854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45969.170870601854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45969.170870601854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45969.170870601854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45969.170870601854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45969.170870601854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45969.170870601854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45969.170870601854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45969.170870601854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45969.170870601854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45969.170870601854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45969.170870601854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45969.170870601854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45969.170870601854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45969.170870601854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45969.170870601854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45969.170870601854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45969.170870601854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45969.170870601854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45969.170870601854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45969.170870601854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45969.170870601854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45969.170870601854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45969.170870601854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45969.170870601854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45969.170870601854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45969.170870601854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45969.170870601854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45969.170870601854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45969.170870601854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45969.170870601854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45969.170870601854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45969.170870601854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45969.170870601854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45969.170870601854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45969.170870601854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45969.170870601854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45969.170870601854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45969.170870601854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45969.170870601854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45969.170870601854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45969.170870601854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45969.170870601854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45969.170870601854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45969.170870601854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45969.170870601854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45969.170870601854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45969.170870601854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45969.170870601854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45969.170870601854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45969.170870601854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45969.170870601854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45969.170870601854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45969.170870601854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45969.170870601854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45969.170870601854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45969.170870601854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45969.170870601854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45969.170870601854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45969.170870601854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45969.170870601854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45969.170870601854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45969.170870601854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45969.170870601854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45969.170870601854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45969.170870601854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45969.170870601854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45969.170870601854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45969.170870601854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45969.170870601854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45969.170870601854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45969.170870601854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45969.170870601854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45969.170870601854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45969.170870601854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45969.170870601854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45969.170870601854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45969.170870601854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45969.170870601854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45969.170870601854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45969.170870601854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45969.170870601854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45969.170870601854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45969.170870601854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45969.170870601854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45969.170870601854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45969.170870601854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45969.170870601854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45969.170870601854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45969.170870601854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45969.170870601854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45969.170870601854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45969.170870601854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45969.170870601854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45969.170870601854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45969.170870601854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45969.170870601854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45969.170870601854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45969.170870601854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45969.170870601854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45969.170870601854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45969.170870601854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45969.170870601854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45969.170870601854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45969.170870601854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45969.170870601854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45969.170870601854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45969.170870601854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45969.170870601854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45969.170870601854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45969.170870601854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45969.170870601854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45969.170870601854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45969.170870601854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45969.170870601854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45969.170870601854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45969.170870601854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45969.170870601854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45969.170870601854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45969.170870601854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45969.170870601854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45969.170870601854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45969.170870601854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45969.170870601854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45969.170870601854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45969.170870601854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45969.170870601854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45969.170870601854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45969.170870601854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45969.170870601854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45969.170870601854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45969.170870601854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45969.170870601854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45969.170870601854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45969.170870601854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45969.170870601854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45969.170870601854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45969.170870601854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45969.170870601854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45969.170870601854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45969.170870601854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45969.170870601854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45969.170870601854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45969.170870601854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45969.170870601854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45969.170870601854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45969.170870601854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45969.170870601854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45969.170870601854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45969.170870601854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45969.170870601854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45969.170870601854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45969.170870601854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45969.170870601854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45969.170870601854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45969.170870601854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45969.170870601854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45969.170870601854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45969.170870601854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45969.170870601854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45969.170870601854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45969.170870601854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45969.170870601854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45969.170870601854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45969.170870601854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45969.170870601854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45969.170870601854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45969.170870601854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45969.170870601854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45969.170870601854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45969.170870601854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45969.170870601854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45969.170870601854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45969.170870601854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45969.170870601854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45969.170870601854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45969.170870601854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45969.170870601854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45969.170870601854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45969.170870601854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45969.170870601854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45969.170870601854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45969.170870601854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45969.170870601854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45969.170870601854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45969.170870601854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45969.170870601854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45969.170870601854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45969.170870601854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45969.170870601854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45969.170870601854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45969.170870601854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45969.170870601854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45969.170870601854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45969.170870601854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45969.170870601854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45969.170870601854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45969.170870601854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45969.170870601854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45969.170870601854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45969.170870601854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45969.170870601854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45969.170870601854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45969.170870601854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45969.170870601854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45969.170870601854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45969.170870601854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45969.170870601854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45969.170870601854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45969.170870601854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45969.170870601854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45969.170870601854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45969.170870601854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45969.170870601854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45969.170870601854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45969.170870601854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45969.170870601854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45969.170870601854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45969.170870601854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45969.170870601854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45969.170870601854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45969.170870601854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45969.170870601854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45969.170870601854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45969.170870601854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45969.170870601854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45969.170870601854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45969.170870601854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45969.170870601854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45969.170870601854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45969.170870601854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45969.170870601854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45969.170870601854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45969.170870601854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45969.170870601854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45969.170870601854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45969.170870601854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45969.170870601854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45969.170870601854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45969.170870601854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45969.170870601854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45969.170870601854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45969.170870601854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45969.170870601854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45969.170870601854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45969.170870601854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45969.170870601854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45969.170870601854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45969.170870601854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45969.170870601854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45969.170870601854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45969.170870601854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45969.170870601854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45969.170870601854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45969.170870601854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45969.170870601854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45969.170870601854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45969.170870601854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45969.170870601854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45969.170870601854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45969.170870601854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45969.170870601854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45969.170870601854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45969.170870601854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45969.170870601854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45969.170870601854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45969.170870601854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45969.170870601854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45969.170870601854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45969.170870601854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45969.170870601854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45969.170870601854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45969.170870601854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45969.170870601854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45969.170870601854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45969.170870601854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45969.170870601854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45969.170870601854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45969.170870601854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45969.170870601854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45969.170870601854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45969.170870601854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45969.170870601854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45969.170870601854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45969.170870601854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45969.170870601854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45969.170870601854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45969.170870601854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45969.170870601854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45969.170870601854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45969.170870601854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45969.170870601854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45969.170870601854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45969.170870601854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45969.170870601854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45969.170870601854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45969.170870601854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45969.170870601854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45969.170870601854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45969.170870601854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45969.170870601854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45969.170870601854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45969.170870601854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45969.170870601854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45969.170870601854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45969.170870601854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45969.170870601854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45969.170870601854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45969.170870601854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45969.170870601854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45969.170870601854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45969.170870601854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45969.170870601854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45969.170870601854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45969.170870601854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45969.170870601854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45969.170870601854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45969.170870601854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45969.170870601854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45969.170870601854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45969.170870601854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45969.170870601854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45969.170870601854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45969.170870601854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45969.170870601854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45969.170870601854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45969.170870601854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45969.170870601854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45969.170870601854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45969.170870601854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45969.170870601854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45969.170870601854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45969.170870601854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45969.170870601854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45969.170870601854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45969.170870601854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45969.170870601854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45969.170870601854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45969.170870601854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45969.170870601854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45969.170870601854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45969.170870601854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45969.170870601854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45969.170870601854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45969.170870601854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45969.170870601854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45969.170870601854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45969.170870601854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45969.170870601854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45969.170870601854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45969.170870601854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45969.170870601854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45969.170870601854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45969.170870601854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45969.170870601854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45969.170870601854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45969.170870601854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45969.170870601854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45969.170870601854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45969.170870601854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45969.170870601854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45969.170870601854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45969.170870601854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45969.170870601854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45969.170870601854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45969.170870601854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45969.170870601854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45969.170870601854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45969.170870601854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45969.170870601854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45969.170870601854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45969.170870601854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45969.170870601854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45969.170870601854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45969.170870601854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45969.170870601854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45969.170870601854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45969.170870601854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45969.170870601854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45969.170870601854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45969.170870601854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45969.170870601854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45969.170870601854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45969.170870601854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45969.170870601854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45969.170870601854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45969.170870601854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45969.170870601854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45969.170870601854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45969.170870601854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45969.170870601854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45969.170870601854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45969.170870601854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45969.170870601854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45969.170870601854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45969.170870601854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45969.170870601854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45969.170870601854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45969.170870601854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45969.170870601854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45969.170870601854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45969.170870601854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45969.170870601854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45969.170870601854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45969.170870601854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45969.170870601854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45969.170870601854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45969.170870601854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45969.170870601854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45969.170870601854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45969.170870601854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45969.170870601854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45969.170870601854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45969.170870601854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45969.170870601854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45969.170870601854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45969.170870601854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45969.170870601854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45969.170870601854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45969.170870601854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45969.170870601854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45969.170870601854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45969.170870601854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45969.170870601854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45969.170870601854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45969.170870601854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45969.170870601854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45969.170870601854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45969.170870601854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45969.170870601854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45969.170870601854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45969.170870601854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45969.170870601854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45969.170870601854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45969.170870601854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45969.170870601854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45969.170870601854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45969.170870601854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45969.170870601854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45969.170870601854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45969.170870601854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45969.170870601854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45969.170870601854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45969.170870601854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45969.170870601854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45969.170870601854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45969.170870601854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45969.170870601854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45969.170870601854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45969.170870601854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45969.170870601854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45969.170870601854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45969.170870601854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45969.170870601854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45969.170870601854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45969.170870601854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45969.170870601854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45969.170870601854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45969.170870601854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45969.170870601854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45969.170870601854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45969.170870601854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45969.170870601854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45969.170870601854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45969.170870601854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45969.170870601854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45969.170870601854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45969.170870601854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45969.170870601854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45969.170870601854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45969.170870601854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45969.170870601854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45969.170870601854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45969.170870601854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45969.170870601854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45969.170870601854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45969.170870601854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45969.170870601854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45969.170870601854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45969.170870601854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45969.170870601854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45969.170870601854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45969.170870601854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45969.170870601854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45969.170870601854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45969.170870601854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45969.170870601854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45969.170870601854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45969.170870601854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45969.170870601854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45969.170870601854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45969.170870601854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45969.170870601854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45969.170870601854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45969.170870601854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45969.170870601854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45969.170870601854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45969.170870601854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45969.170870601854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45969.170870601854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45969.170870601854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45969.170870601854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45969.170870601854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45969.170870601854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45969.170870601854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45969.170870601854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45969.170870601854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45969.170870601854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45969.170870601854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45969.170870601854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45969.170870601854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45969.170870601854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45969.170870601854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45969.170870601854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45969.170870601854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45969.170870601854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45969.170870601854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45969.170870601854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45969.170870601854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45969.170870601854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45969.170870601854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45969.170870601854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45969.170870601854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45969.170870601854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45969.170870601854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45969.170870601854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45969.170870601854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45969.170870601854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45969.170870601854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45969.170870601854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45969.170870601854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45969.170870601854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45969.170870601854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45969.170870601854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45969.170870601854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45969.170870601854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45969.170870601854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45969.170870601854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45969.170870601854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45969.170870601854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45969.170870601854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45969.170870601854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45969.170870601854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45969.170870601854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45969.170870601854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45969.170870601854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45969.170870601854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45969.170870601854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45969.170870601854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45969.170870601854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45969.170870601854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45969.170870601854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45969.170870601854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45969.170870601854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45969.170870601854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45969.170870601854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45969.170870601854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45969.170870601854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45969.170870601854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45969.170870601854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45969.170870601854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45969.170870601854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45969.170870601854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45969.170870601854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45969.170870601854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45969.170870601854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45969.170870601854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45969.170870601854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45969.170870601854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45969.170870601854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45969.170870601854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45969.170870601854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45969.170870601854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45969.170870601854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45969.170870601854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45969.170870601854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45969.170870601854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45969.170870601854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45969.170870601854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45969.170870601854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45969.170870601854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45969.170870601854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45969.170870601854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45969.170870601854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45969.170870601854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45969.170870601854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45969.170870601854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45969.170870601854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45969.170870601854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45969.170870601854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45969.170870601854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45969.170870601854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45969.170870601854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45969.170870601854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45969.170870601854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45969.170870601854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45969.170870601854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45969.170870601854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45969.170870601854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45969.170870601854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45969.170870601854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45969.170870601854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45969.170870601854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45969.170870601854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45969.170870601854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45969.170870601854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45969.170870601854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45969.170870601854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45969.170870601854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45969.170870601854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45969.170870601854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45969.170870601854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45969.170870601854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45969.170870601854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45969.170870601854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45969.170870601854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45969.170870601854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45969.170870601854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45969.170870601854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45969.170870601854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45969.170870601854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45969.170870601854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45969.170870601854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45969.170870601854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45969.170870601854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45969.170870601854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45969.170870601854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45969.170870601854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45969.170870601854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45969.170870601854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45969.170870601854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45969.170870601854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45969.170870601854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45969.170870601854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45969.170870601854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45969.170870601854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45969.170870601854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45969.170870601854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45969.170870601854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45969.170870601854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45969.170870601854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45969.170870601854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45969.170870601854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45969.170870601854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45969.170870601854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45969.170870601854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45969.170870601854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45969.170870601854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45969.170870601854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45969.170870601854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45969.170870601854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45969.170870601854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45969.170870601854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45969.170870601854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45969.170870601854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45969.170870601854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45969.170870601854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45969.170870601854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45969.170870601854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45969.170870601854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45969.170870601854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45969.170870601854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45969.170870601854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45969.170870601854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45969.170870601854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45969.170870601854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45969.170870601854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45969.170870601854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45969.170870601854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45969.170870601854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45969.170870601854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45969.170870601854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45969.170870601854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45969.170870601854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45969.170870601854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45969.170870601854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45969.170870601854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45969.170870601854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45969.170870601854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45969.170870601854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45969.170870601854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45969.170870601854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45969.170870601854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45969.170870601854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45969.170870601854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45969.170870601854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45969.170870601854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45969.170870601854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45969.170870601854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45969.170870601854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45969.170870601854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45969.170870601854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45969.170870601854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45969.170870601854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45969.170870601854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45969.170870601854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45969.170870601854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45969.170870601854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45969.170870601854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45969.170870601854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45969.170870601854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45969.170870601854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45969.170870601854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45969.170870601854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45969.170870601854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45969.170870601854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45969.170870601854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45969.170870601854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45969.170870601854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45969.170870601854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45969.170870601854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45969.170870601854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45969.170870601854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45969.170870601854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45969.170870601854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45969.170870601854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45969.170870601854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45969.170870601854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45969.170870601854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45969.170870601854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45969.170870601854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45969.170870601854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45969.170870601854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45969.170870601854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45969.170870601854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45969.170870601854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45969.170870601854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45969.170870601854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45969.170870601854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45969.170870601854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45969.170870601854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45969.170870601854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45969.170870601854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45969.170870601854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45969.170870601854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45969.170870601854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45969.170870601854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45969.170870601854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45969.170870601854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45969.170870601854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45969.170870601854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45969.170870601854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45969.170870601854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45969.170870601854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45969.170870601854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45969.170870601854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45969.170870601854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45969.170870601854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45969.170870601854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45969.170870601854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45969.170870601854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45969.170870601854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45969.170870601854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45969.170870601854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45969.170870601854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45969.170870601854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45969.170870601854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45969.170870601854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45969.170870601854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45969.170870601854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45969.170870601854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45969.170870601854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45969.170870601854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45969.170870601854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45969.170870601854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45969.170870601854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45969.170870601854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45969.170870601854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45969.170870601854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45969.170870601854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45969.170870601854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45969.170870601854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45969.170870601854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45969.170870601854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45969.170870601854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45969.170870601854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45969.170870601854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45969.170870601854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45969.170870601854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45969.170870601854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45969.170870601854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45969.170870601854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45969.170870601854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45969.170870601854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45969.170870601854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45969.170870601854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45969.170870601854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45969.170870601854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45969.170870601854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45969.170870601854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45969.170870601854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45969.170870601854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45969.170870601854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45969.170870601854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45969.170870601854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45969.170870601854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45969.170870601854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45969.170870601854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45969.170870601854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45969.170870601854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45969.170870601854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45969.170870601854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45969.170870601854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45969.170870601854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45969.170870601854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45969.170870601854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45969.170870601854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45969.170870601854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45969.170870601854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45969.170870601854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45969.170870601854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45969.170870601854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45969.170870601854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45969.170870601854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45969.170870601854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45969.170870601854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45969.170870601854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45969.170870601854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45969.170870601854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45969.170870601854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45969.170870601854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45969.170870601854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45969.170870601854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45969.170870601854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45969.170870601854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45969.170870601854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45969.170870601854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45969.170870601854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45969.170870601854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45969.170870601854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45969.170870601854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45969.170870601854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45969.170870601854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45969.170870601854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45969.170870601854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45969.170870601854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45969.170870601854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45969.170870601854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45969.170870601854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45969.170870601854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45969.170870601854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45969.170870601854</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3" sqref="I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ca="1">IFERROR(NOW()-F2,"")</f>
        <v>265.69015300925821</v>
      </c>
      <c r="H2" s="96">
        <v>45703.474768518521</v>
      </c>
      <c r="I2" s="96" t="str">
        <f>IFERROR(VLOOKUP(D2,DB!A:F,6,0),"")</f>
        <v>SCECO</v>
      </c>
      <c r="J2" s="96" t="str">
        <f>IFERROR(VLOOKUP(D2,DB!A:G,7,0),"")</f>
        <v>Dead</v>
      </c>
      <c r="K2" s="98" t="s">
        <v>39114</v>
      </c>
      <c r="L2" s="92" t="str">
        <f>IFERROR(VLOOKUP(D2,DB!A:I,9,0),"")</f>
        <v>Latis</v>
      </c>
    </row>
    <row r="3" spans="1:16" ht="15" customHeight="1">
      <c r="A3" s="108"/>
      <c r="B3" s="108" t="str">
        <f>IFERROR(VLOOKUP(D3,DB!A:K,11,0),"")</f>
        <v/>
      </c>
      <c r="C3" s="109"/>
      <c r="D3" s="110"/>
      <c r="E3" s="95"/>
      <c r="F3" s="111"/>
      <c r="G3" s="112">
        <f ca="1">IFERROR(NOW()-F3,"")</f>
        <v>45969.170870601854</v>
      </c>
      <c r="H3" s="111"/>
      <c r="I3" s="108" t="str">
        <f>IFERROR(VLOOKUP(D3,DB!A:F,6,0),"")</f>
        <v/>
      </c>
      <c r="J3" s="149" t="str">
        <f>IFERROR(VLOOKUP(D3,DB!A:G,7,0),"")</f>
        <v/>
      </c>
      <c r="K3" s="113"/>
      <c r="L3" s="110" t="str">
        <f>IFERROR(VLOOKUP(D3,DB!A:I,9,0),"")</f>
        <v/>
      </c>
    </row>
    <row r="4" spans="1:16" ht="15" customHeight="1">
      <c r="A4" s="108"/>
      <c r="B4" s="108" t="str">
        <f>IFERROR(VLOOKUP(D4,DB!A:K,11,0),"")</f>
        <v/>
      </c>
      <c r="C4" s="109"/>
      <c r="D4" s="110"/>
      <c r="E4" s="95"/>
      <c r="F4" s="111"/>
      <c r="G4" s="112">
        <f ca="1">IFERROR(NOW()-F4,"")</f>
        <v>45969.170870601854</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45969.170870601854</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ca="1">IFERROR(NOW()-F6,"")</f>
        <v>45969.170870601854</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45969.170870601854</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45969.170870601854</v>
      </c>
      <c r="H8" s="111"/>
      <c r="I8" s="108" t="str">
        <f>IFERROR(VLOOKUP(D8,DB!A:F,6,0),"")</f>
        <v/>
      </c>
      <c r="J8" s="108" t="str">
        <f>IFERROR(VLOOKUP(D8,DB!A:G,7,0),"")</f>
        <v/>
      </c>
      <c r="K8" s="113"/>
      <c r="L8" s="110" t="str">
        <f>IFERROR(VLOOKUP(D8,DB!A:I,9,0),"")</f>
        <v/>
      </c>
    </row>
    <row r="9" spans="1:16" ht="15" customHeight="1">
      <c r="A9" s="149"/>
      <c r="B9" s="149" t="str">
        <f>IFERROR(VLOOKUP(D9,DB!A:K,11,0),"")</f>
        <v/>
      </c>
      <c r="C9" s="94"/>
      <c r="D9" s="92"/>
      <c r="E9" s="95"/>
      <c r="F9" s="96"/>
      <c r="G9" s="150">
        <f ca="1">IFERROR(NOW()-F9,"")</f>
        <v>45969.170870601854</v>
      </c>
      <c r="H9" s="96"/>
      <c r="I9" s="149" t="str">
        <f>IFERROR(VLOOKUP(D9,DB!A:F,6,0),"")</f>
        <v/>
      </c>
      <c r="J9" s="149" t="str">
        <f>IFERROR(VLOOKUP(D9,DB!A:G,7,0),"")</f>
        <v/>
      </c>
      <c r="K9" s="98"/>
      <c r="L9" s="92" t="str">
        <f>IFERROR(VLOOKUP(D9,DB!A:I,9,0),"")</f>
        <v/>
      </c>
    </row>
    <row r="10" spans="1:16" ht="15" customHeight="1">
      <c r="A10" s="149"/>
      <c r="B10" s="149" t="str">
        <f>IFERROR(VLOOKUP(D10,DB!A:K,11,0),"")</f>
        <v/>
      </c>
      <c r="C10" s="94"/>
      <c r="D10" s="92"/>
      <c r="E10" s="95"/>
      <c r="F10" s="96"/>
      <c r="G10" s="150">
        <f ca="1">IFERROR(NOW()-F10,"")</f>
        <v>45969.170870601854</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45969.170870601854</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45969.170870601854</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45969.170870601854</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45969.170870601854</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45969.170870601854</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45969.170870601854</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45969.170870601854</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45969.170870601854</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45969.170870601854</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45969.170870601854</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45969.170870601854</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45969.170870601854</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45969.170870601854</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45969.170870601854</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45969.170870601854</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45969.170870601854</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45969.170870601854</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45969.170870601854</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45969.170870601854</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45969.170870601854</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45969.170870601854</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45969.170870601854</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45969.170870601854</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45969.170870601854</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45969.170870601854</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45969.170870601854</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45969.170870601854</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45969.170870601854</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45969.170870601854</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45969.170870601854</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45969.170870601854</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45969.170870601854</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45969.170870601854</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45969.170870601854</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45969.170870601854</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45969.170870601854</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45969.170870601854</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45969.170870601854</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45969.170870601854</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45969.170870601854</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45969.170870601854</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45969.170870601854</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45969.170870601854</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45969.170870601854</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45969.170870601854</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45969.170870601854</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45969.170870601854</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45969.170870601854</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45969.170870601854</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45969.170870601854</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45969.170870601854</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45969.170870601854</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45969.170870601854</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45969.170870601854</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45969.170870601854</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45969.170870601854</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45969.170870601854</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45969.170870601854</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45969.170870601854</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45969.170870601854</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45969.170870601854</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45969.170870601854</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45969.170870601854</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45969.170870601854</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45969.170870601854</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45969.170870601854</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45969.170870601854</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45969.170870601854</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45969.170870601854</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45969.170870601854</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45969.170870601854</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45969.170870601854</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45969.170870601854</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45969.170870601854</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45969.170870601854</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45969.170870601854</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45969.170870601854</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45969.170870601854</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45969.170870601854</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45969.170870601854</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45969.170870601854</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45969.170870601854</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45969.170870601854</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45969.170870601854</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45969.170870601854</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45969.170870601854</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45969.170870601854</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45969.170870601854</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45969.170870601854</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45969.170870601854</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45969.170870601854</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45969.170870601854</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45969.170870601854</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45969.170870601854</v>
      </c>
      <c r="H104" s="96"/>
      <c r="I104" s="149" t="str">
        <f>IFERROR(VLOOKUP(D104,DB!A:F,6,0),"")</f>
        <v/>
      </c>
      <c r="J104" s="149" t="str">
        <f>IFERROR(VLOOKUP(D104,DB!A:G,7,0),"")</f>
        <v/>
      </c>
      <c r="K104" s="98"/>
      <c r="L104" s="92" t="str">
        <f>IFERROR(VLOOKUP(D104,DB!A:I,9,0),"")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9"/>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39115</v>
      </c>
      <c r="B2" s="37" t="str">
        <f>IFERROR(VLOOKUP(D2,DB!A:K,11,0),"")</f>
        <v>R5</v>
      </c>
      <c r="C2" s="37">
        <v>3</v>
      </c>
      <c r="D2" s="107" t="s">
        <v>36011</v>
      </c>
      <c r="E2" s="37" t="s">
        <v>39021</v>
      </c>
      <c r="F2" s="38">
        <v>45891.832060185188</v>
      </c>
      <c r="G2" s="122">
        <f ca="1">IFERROR(NOW()-F2,"")</f>
        <v>77.338810416666092</v>
      </c>
      <c r="H2" s="38">
        <v>45891.790393518517</v>
      </c>
      <c r="I2" s="37" t="str">
        <f>IFERROR(VLOOKUP(D2,DB!A:F,6,0),"")</f>
        <v>Generator-SG</v>
      </c>
      <c r="J2" s="37" t="str">
        <f>IFERROR(VLOOKUP(D2,DB!A:G,7,0),"")</f>
        <v>Vandalized</v>
      </c>
      <c r="K2" s="37" t="s">
        <v>39116</v>
      </c>
      <c r="L2" s="37" t="str">
        <f>IFERROR(VLOOKUP(D2,DB!A:I,9,0),"")</f>
        <v>Latis</v>
      </c>
      <c r="M2" s="106"/>
    </row>
    <row r="3" spans="1:13" ht="30.75">
      <c r="A3" s="37" t="s">
        <v>39117</v>
      </c>
      <c r="B3" s="37" t="str">
        <f>IFERROR(VLOOKUP(D3,DB!A:K,11,0),"")</f>
        <v>R5</v>
      </c>
      <c r="C3" s="37">
        <v>1</v>
      </c>
      <c r="D3" s="37" t="s">
        <v>33268</v>
      </c>
      <c r="E3" s="37" t="s">
        <v>39106</v>
      </c>
      <c r="F3" s="38">
        <v>45926.188877314817</v>
      </c>
      <c r="G3" s="122">
        <f t="shared" ref="G3" ca="1" si="0">IFERROR(NOW()-F3,"")</f>
        <v>42.981993287037767</v>
      </c>
      <c r="H3" s="38">
        <v>45926.158159722225</v>
      </c>
      <c r="I3" s="37" t="str">
        <f>IFERROR(VLOOKUP(D3,DB!A:F,6,0),"")</f>
        <v>SCECO</v>
      </c>
      <c r="J3" s="37" t="str">
        <f>IFERROR(VLOOKUP(D3,DB!A:G,7,0),"")</f>
        <v>Good</v>
      </c>
      <c r="K3" s="37" t="s">
        <v>39118</v>
      </c>
      <c r="L3" s="37" t="str">
        <f>IFERROR(VLOOKUP(D3,DB!A:I,9,0),"")</f>
        <v>Latis</v>
      </c>
      <c r="M3" s="106"/>
    </row>
    <row r="4" spans="1:13" ht="48" customHeight="1">
      <c r="A4" s="130" t="s">
        <v>39119</v>
      </c>
      <c r="B4" s="130" t="str">
        <f>IFERROR(VLOOKUP(D4,DB!A:K,11,0),"")</f>
        <v>R5</v>
      </c>
      <c r="C4" s="130">
        <v>1</v>
      </c>
      <c r="D4" s="130" t="s">
        <v>34758</v>
      </c>
      <c r="E4" s="130" t="s">
        <v>39106</v>
      </c>
      <c r="F4" s="131">
        <v>45948.661111111112</v>
      </c>
      <c r="G4" s="132">
        <f ca="1">IFERROR(NOW()-F4,"")</f>
        <v>20.509759490741999</v>
      </c>
      <c r="H4" s="131">
        <v>45948.661111111112</v>
      </c>
      <c r="I4" s="130" t="str">
        <f>IFERROR(VLOOKUP(D4,DB!A:F,6,0),"")</f>
        <v>SCECO</v>
      </c>
      <c r="J4" s="130" t="str">
        <f>IFERROR(VLOOKUP(D4,DB!A:G,7,0),"")</f>
        <v>Dead</v>
      </c>
      <c r="K4" s="130" t="s">
        <v>39120</v>
      </c>
      <c r="L4" s="130" t="str">
        <f>IFERROR(VLOOKUP(D4,DB!A:I,9,0),"")</f>
        <v>Latis</v>
      </c>
    </row>
    <row r="5" spans="1:13" ht="15">
      <c r="A5" s="130" t="s">
        <v>39121</v>
      </c>
      <c r="B5" s="130" t="str">
        <f>IFERROR(VLOOKUP(D5,DB!A:K,11,0),"")</f>
        <v>R5</v>
      </c>
      <c r="C5" s="130">
        <v>1</v>
      </c>
      <c r="D5" s="130" t="s">
        <v>32330</v>
      </c>
      <c r="E5" s="107" t="s">
        <v>39021</v>
      </c>
      <c r="F5" s="131">
        <v>45968.848599537036</v>
      </c>
      <c r="G5" s="132">
        <f ca="1">IFERROR(NOW()-F5,"")</f>
        <v>0.32227106481877854</v>
      </c>
      <c r="H5" s="131">
        <v>45968.827465277776</v>
      </c>
      <c r="I5" s="130" t="str">
        <f>IFERROR(VLOOKUP(D5,DB!A:F,6,0),"")</f>
        <v>SCECO</v>
      </c>
      <c r="J5" s="130" t="str">
        <f>IFERROR(VLOOKUP(D5,DB!A:G,7,0),"")</f>
        <v>Dead</v>
      </c>
      <c r="K5" s="130" t="s">
        <v>39122</v>
      </c>
      <c r="L5" s="130" t="str">
        <f>IFERROR(VLOOKUP(D5,DB!A:I,9,0),"")</f>
        <v>Latis</v>
      </c>
    </row>
    <row r="6" spans="1:13" ht="30.75">
      <c r="A6" s="130" t="s">
        <v>39123</v>
      </c>
      <c r="B6" s="130" t="str">
        <f>IFERROR(VLOOKUP(D6,DB!A:K,11,0),"")</f>
        <v>R5</v>
      </c>
      <c r="C6" s="130">
        <v>1</v>
      </c>
      <c r="D6" s="130" t="s">
        <v>31937</v>
      </c>
      <c r="E6" s="130" t="s">
        <v>39021</v>
      </c>
      <c r="F6" s="131">
        <v>45969.156712962962</v>
      </c>
      <c r="G6" s="132">
        <f ca="1">IFERROR(NOW()-F6,"")</f>
        <v>1.4157638892356772E-2</v>
      </c>
      <c r="H6" s="131">
        <v>45968.953599537039</v>
      </c>
      <c r="I6" s="130" t="str">
        <f>IFERROR(VLOOKUP(D6,DB!A:F,6,0),"")</f>
        <v>SCECO</v>
      </c>
      <c r="J6" s="130" t="str">
        <f>IFERROR(VLOOKUP(D6,DB!A:G,7,0),"")</f>
        <v>Good</v>
      </c>
      <c r="K6" s="130" t="s">
        <v>39124</v>
      </c>
      <c r="L6" s="130" t="str">
        <f>IFERROR(VLOOKUP(D6,DB!A:I,9,0),"")</f>
        <v>Latis</v>
      </c>
    </row>
    <row r="7" spans="1:13" ht="15">
      <c r="A7" s="130"/>
      <c r="B7" s="130" t="str">
        <f>IFERROR(VLOOKUP(D7,DB!A:K,11,0),"")</f>
        <v/>
      </c>
      <c r="C7" s="130"/>
      <c r="D7" s="130"/>
      <c r="E7" s="130"/>
      <c r="F7" s="131"/>
      <c r="G7" s="132">
        <f ca="1">IFERROR(NOW()-F7,"")</f>
        <v>45969.170870601854</v>
      </c>
      <c r="H7" s="131"/>
      <c r="I7" s="130" t="str">
        <f>IFERROR(VLOOKUP(D7,DB!A:F,6,0),"")</f>
        <v/>
      </c>
      <c r="J7" s="130" t="str">
        <f>IFERROR(VLOOKUP(D7,DB!A:G,7,0),"")</f>
        <v/>
      </c>
      <c r="K7" s="130"/>
      <c r="L7" s="130" t="str">
        <f>IFERROR(VLOOKUP(D7,DB!A:I,9,0),"")</f>
        <v/>
      </c>
    </row>
    <row r="8" spans="1:13" ht="15">
      <c r="A8" s="130"/>
      <c r="B8" s="130" t="str">
        <f>IFERROR(VLOOKUP(D8,DB!A:K,11,0),"")</f>
        <v/>
      </c>
      <c r="C8" s="130"/>
      <c r="D8" s="130"/>
      <c r="E8" s="130"/>
      <c r="F8" s="131"/>
      <c r="G8" s="132">
        <f ca="1">IFERROR(NOW()-F8,"")</f>
        <v>45969.170870601854</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45969.170870601854</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45969.170870601854</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45969.170870601854</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45969.170870601854</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45969.170870601854</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45969.170870601854</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45969.170870601854</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45969.170870601854</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45969.170870601854</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45969.170870601854</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45969.170870601854</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45969.170870601854</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45969.170870601854</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45969.170870601854</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45969.170870601854</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45969.170870601854</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45969.170870601854</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45969.170870601854</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45969.170870601854</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45969.170870601854</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45969.170870601854</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45969.170870601854</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45969.170870601854</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45969.170870601854</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45969.170870601854</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45969.170870601854</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45969.170870601854</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45969.170870601854</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45969.170870601854</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45969.170870601854</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45969.170870601854</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45969.170870601854</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45969.170870601854</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45969.170870601854</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45969.170870601854</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45969.170870601854</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45969.170870601854</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45969.170870601854</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45969.170870601854</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45969.170870601854</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45969.170870601854</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2">
        <f ca="1">IFERROR(NOW()-F50,"")</f>
        <v>45969.170870601854</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45969.170870601854</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45969.170870601854</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45969.170870601854</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45969.170870601854</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45969.170870601854</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45969.170870601854</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45969.170870601854</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45969.170870601854</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45969.170870601854</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45969.170870601854</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45969.170870601854</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45969.170870601854</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45969.170870601854</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45969.170870601854</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45969.170870601854</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45969.170870601854</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45969.170870601854</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45969.170870601854</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45969.170870601854</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45969.170870601854</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45969.170870601854</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45969.170870601854</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45969.170870601854</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45969.170870601854</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45969.170870601854</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45969.170870601854</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45969.170870601854</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45969.170870601854</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45969.170870601854</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45969.170870601854</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45969.170870601854</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45969.170870601854</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45969.170870601854</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45969.170870601854</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45969.170870601854</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45969.170870601854</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45969.170870601854</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45969.170870601854</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45969.170870601854</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45969.170870601854</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45969.170870601854</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45969.170870601854</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45969.170870601854</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45969.170870601854</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45969.170870601854</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45969.170870601854</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45969.170870601854</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45969.170870601854</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45969.170870601854</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45969.170870601854</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45969.170870601854</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45969.170870601854</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45969.170870601854</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45969.170870601854</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45969.170870601854</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45969.170870601854</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45969.170870601854</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45969.170870601854</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45969.170870601854</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45969.170870601854</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45969.170870601854</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45969.170870601854</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45969.170870601854</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45969.170870601854</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45969.170870601854</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45969.170870601854</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45969.170870601854</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45969.170870601854</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45969.170870601854</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45969.170870601854</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45969.170870601854</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45969.170870601854</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45969.170870601854</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45969.170870601854</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45969.170870601854</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45969.170870601854</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45969.170870601854</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45969.170870601854</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45969.170870601854</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45969.170870601854</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45969.170870601854</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45969.170870601854</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45969.170870601854</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45969.170870601854</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45969.170870601854</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45969.170870601854</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45969.170870601854</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45969.170870601854</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45969.170870601854</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45969.170870601854</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45969.170870601854</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45969.170870601854</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45969.170870601854</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45969.170870601854</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45969.170870601854</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45969.170870601854</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45969.170870601854</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45969.170870601854</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45969.170870601854</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45969.170870601854</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45969.170870601854</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45969.170870601854</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45969.170870601854</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45969.170870601854</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45969.170870601854</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45969.170870601854</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45969.170870601854</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45969.170870601854</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45969.170870601854</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45969.170870601854</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45969.170870601854</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45969.170870601854</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45969.170870601854</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45969.170870601854</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45969.170870601854</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45969.170870601854</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45969.170870601854</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45969.170870601854</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45969.170870601854</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45969.170870601854</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45969.170870601854</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45969.170870601854</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45969.170870601854</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45969.170870601854</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45969.170870601854</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45969.170870601854</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45969.170870601854</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45969.170870601854</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45969.170870601854</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45969.170870601854</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45969.170870601854</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45969.170870601854</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45969.170870601854</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45969.170870601854</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45969.170870601854</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45969.170870601854</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45969.170870601854</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45969.170870601854</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45969.170870601854</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45969.170870601854</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45969.170870601854</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45969.170870601854</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45969.170870601854</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45969.170870601854</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45969.170870601854</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45969.170870601854</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45969.170870601854</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45969.170870601854</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45969.170870601854</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45969.170870601854</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45969.170870601854</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45969.170870601854</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45969.170870601854</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45969.170870601854</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45969.170870601854</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45969.170870601854</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45969.170870601854</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45969.170870601854</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45969.170870601854</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45969.170870601854</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45969.170870601854</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45969.170870601854</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45969.170870601854</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45969.170870601854</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45969.170870601854</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45969.170870601854</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45969.170870601854</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45969.170870601854</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45969.170870601854</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45969.170870601854</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45969.170870601854</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45969.170870601854</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45969.170870601854</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45969.170870601854</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45969.170870601854</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45969.170870601854</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45969.170870601854</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45969.170870601854</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45969.170870601854</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45969.170870601854</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45969.170870601854</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45969.170870601854</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45969.170870601854</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45969.170870601854</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45969.170870601854</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45969.170870601854</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45969.170870601854</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45969.170870601854</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45969.170870601854</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45969.170870601854</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45969.170870601854</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45969.170870601854</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45969.170870601854</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45969.170870601854</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45969.170870601854</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45969.170870601854</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45969.170870601854</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45969.170870601854</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45969.170870601854</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45969.170870601854</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45969.170870601854</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45969.170870601854</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45969.170870601854</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45969.170870601854</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45969.170870601854</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45969.170870601854</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45969.170870601854</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45969.170870601854</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45969.170870601854</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45969.170870601854</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45969.170870601854</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45969.170870601854</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45969.170870601854</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45969.170870601854</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45969.170870601854</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45969.170870601854</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45969.170870601854</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45969.170870601854</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45969.170870601854</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45969.170870601854</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45969.170870601854</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45969.170870601854</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45969.170870601854</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45969.170870601854</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45969.170870601854</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45969.170870601854</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45969.170870601854</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45969.170870601854</v>
      </c>
      <c r="H278" s="130"/>
      <c r="I278" s="130" t="str">
        <f>IFERROR(VLOOKUP(D278,DB!A:F,6,0),"")</f>
        <v/>
      </c>
      <c r="J278" s="130" t="str">
        <f>IFERROR(VLOOKUP(D278,DB!A:G,7,0),"")</f>
        <v/>
      </c>
      <c r="K278" s="130"/>
      <c r="L278" s="130" t="str">
        <f>IFERROR(VLOOKUP(D278,DB!A:I,9,0),"")</f>
        <v/>
      </c>
    </row>
    <row r="279" spans="1:12" ht="15">
      <c r="A279" s="130"/>
      <c r="B279" s="130"/>
      <c r="C279" s="130"/>
      <c r="D279" s="130"/>
      <c r="E279" s="130"/>
      <c r="F279" s="130"/>
      <c r="G279" s="130"/>
      <c r="H279" s="130"/>
      <c r="I279" s="130"/>
      <c r="J279" s="130"/>
      <c r="K279" s="130"/>
      <c r="L279" s="130"/>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8" ht="15"/>
    <row r="389" ht="15"/>
    <row r="390" ht="15"/>
    <row r="391" ht="15"/>
    <row r="392" ht="15"/>
    <row r="393" ht="15"/>
    <row r="394" ht="15"/>
    <row r="395" ht="15"/>
    <row r="396" ht="15"/>
    <row r="397" ht="15"/>
    <row r="398"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8" ht="15"/>
    <row r="489" ht="15"/>
    <row r="490" ht="15"/>
    <row r="491" ht="15"/>
    <row r="492"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816" ht="15"/>
    <row r="817" ht="15"/>
    <row r="818" ht="15"/>
    <row r="819" ht="15"/>
    <row r="820" ht="15"/>
    <row r="821" ht="15"/>
    <row r="822"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3" ht="15"/>
    <row r="1044"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55" ht="15"/>
    <row r="1158" ht="15"/>
    <row r="1159" ht="15"/>
    <row r="1162" ht="15"/>
    <row r="1163" ht="15"/>
    <row r="1164" ht="15"/>
    <row r="1165" ht="15"/>
    <row r="1166" ht="15"/>
    <row r="1167" ht="15"/>
    <row r="1168" ht="15"/>
    <row r="1169" ht="15"/>
    <row r="1170" ht="15"/>
    <row r="1176" ht="15"/>
    <row r="1177" ht="15"/>
    <row r="1178" ht="15"/>
    <row r="1179" ht="15"/>
    <row r="1180" ht="15"/>
    <row r="1181" ht="15"/>
    <row r="1182" ht="15"/>
    <row r="1183" ht="15"/>
    <row r="1184" ht="15"/>
    <row r="1192" ht="15"/>
    <row r="1193" ht="15"/>
    <row r="1194" ht="15"/>
    <row r="1195" ht="15"/>
    <row r="1196" ht="15"/>
    <row r="1197" ht="15"/>
    <row r="1198" ht="15"/>
    <row r="1199" ht="15"/>
    <row r="1200" ht="15"/>
    <row r="1201" ht="15"/>
    <row r="1202" ht="15"/>
    <row r="1203" ht="15"/>
    <row r="1204" ht="15"/>
    <row r="1205" ht="15"/>
    <row r="1206" ht="15"/>
    <row r="1207" ht="15"/>
    <row r="1208" ht="15"/>
    <row r="1210" ht="15"/>
    <row r="1211" ht="15"/>
    <row r="1213" ht="15"/>
    <row r="1214" ht="15"/>
    <row r="1215" ht="15"/>
    <row r="1216" ht="15"/>
    <row r="1219" ht="15"/>
    <row r="1220" ht="15"/>
    <row r="1221" ht="15"/>
    <row r="1232" ht="15"/>
    <row r="1235" ht="15"/>
    <row r="1236" ht="15"/>
    <row r="1239" ht="15"/>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39125</v>
      </c>
      <c r="B2" s="61" t="str">
        <f>IFERROR(VLOOKUP(D2,DB!A:K,11,0),"")</f>
        <v>R6</v>
      </c>
      <c r="C2" s="61">
        <v>1</v>
      </c>
      <c r="D2" s="61" t="s">
        <v>37495</v>
      </c>
      <c r="E2" s="61" t="s">
        <v>39021</v>
      </c>
      <c r="F2" s="144">
        <v>45968.900740740741</v>
      </c>
      <c r="G2" s="145">
        <f ca="1">IFERROR(NOW()-F2,"-")</f>
        <v>0.27012986111367354</v>
      </c>
      <c r="H2" s="146">
        <v>45968.893738425926</v>
      </c>
      <c r="I2" s="86" t="str">
        <f>IFERROR(VLOOKUP(D2,DB!A:F,6,0),"")</f>
        <v>Generator-SG</v>
      </c>
      <c r="J2" s="61" t="str">
        <f>IFERROR(VLOOKUP(D2,DB!A:G,7,0),"")</f>
        <v>Dead</v>
      </c>
      <c r="K2" s="147" t="s">
        <v>39126</v>
      </c>
      <c r="L2" s="148" t="str">
        <f>IFERROR(VLOOKUP(D2,DB!A:I,9,0),"")</f>
        <v>Latis</v>
      </c>
    </row>
    <row r="3" spans="1:12" ht="31.5" customHeight="1">
      <c r="A3" s="86"/>
      <c r="B3" s="61" t="str">
        <f>IFERROR(VLOOKUP(D3,DB!A:K,11,0),"")</f>
        <v/>
      </c>
      <c r="C3" s="61"/>
      <c r="D3" s="61"/>
      <c r="E3" s="61"/>
      <c r="F3" s="144"/>
      <c r="G3" s="145">
        <f ca="1">IFERROR(NOW()-F3,"-")</f>
        <v>45969.170870601854</v>
      </c>
      <c r="H3" s="146"/>
      <c r="I3" s="86" t="str">
        <f>IFERROR(VLOOKUP(D3,DB!A:F,6,0),"")</f>
        <v/>
      </c>
      <c r="J3" s="61" t="str">
        <f>IFERROR(VLOOKUP(D3,DB!A:G,7,0),"")</f>
        <v/>
      </c>
      <c r="K3" s="147"/>
      <c r="L3" s="148" t="str">
        <f>IFERROR(VLOOKUP(D3,DB!A:I,9,0),"")</f>
        <v/>
      </c>
    </row>
    <row r="4" spans="1:12" ht="31.5" customHeight="1">
      <c r="A4" s="86"/>
      <c r="B4" s="61" t="str">
        <f>IFERROR(VLOOKUP(D4,DB!A:K,11,0),"")</f>
        <v/>
      </c>
      <c r="C4" s="61"/>
      <c r="D4" s="61"/>
      <c r="E4" s="61"/>
      <c r="F4" s="144"/>
      <c r="G4" s="145">
        <f ca="1">IFERROR(NOW()-F4,"-")</f>
        <v>45969.170870601854</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45969.170870601854</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45969.170870601854</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45969.170870601854</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45969.170870601854</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45969.170870601854</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45969.170870601854</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45969.170870601854</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45969.170870601854</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45969.170870601854</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45969.170870601854</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45969.170870601854</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45969.170870601854</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45969.170870601854</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45969.170870601854</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45969.170870601854</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45969.170870601854</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2025-11-08T01:06:03Z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