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009" documentId="120_S{2AC9BD13-BADA-5192-A53E-5A8FF88502F6}" xr6:coauthVersionLast="47" xr6:coauthVersionMax="47" xr10:uidLastSave="{66E8D11E-2BF6-4178-9B5D-0033F973A312}"/>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G2" i="1"/>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<sst xmlns="http://schemas.openxmlformats.org/spreadsheetml/2006/main" count="180293" uniqueCount="39131">
  <si>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</si>
  <si>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</si>
  <si>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</si>
  <si>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</si>
  <si>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</si>
  <si>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</si>
  <si>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</si>
  <si>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</si>
  <si>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</si>
  <si>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</si>
  <si>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</si>
  <si>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</si>
  <si>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</si>
  <si>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</si>
  <si>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</si>
  <si>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</si>
  <si>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</si>
  <si>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</si>
  <si>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</si>
  <si>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</si>
  <si>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</si>
  <si>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</si>
  <si>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</si>
  <si>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</si>
  <si>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</si>
  <si>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</si>
  <si>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</si>
  <si>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</si>
  <si>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</si>
  <si>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</si>
  <si>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</si>
  <si>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</si>
  <si>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</si>
  <si>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</si>
  <si>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</si>
  <si>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</si>
  <si>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</si>
  <si>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</si>
  <si>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</si>
  <si>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</si>
  <si>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</si>
  <si>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</si>
  <si>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</si>
  <si>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</si>
  <si>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</si>
  <si>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</si>
  <si>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</si>
  <si>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</si>
  <si>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</si>
  <si>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</si>
  <si>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</si>
  <si>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</si>
  <si>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</si>
  <si>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</si>
  <si>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</si>
  <si>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</si>
  <si>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</si>
  <si>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</si>
  <si>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</si>
  <si>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</si>
  <si>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</si>
  <si>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</si>
  <si>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</si>
  <si>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</si>
  <si>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</si>
  <si>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</si>
  <si>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</si>
  <si>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</si>
  <si>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</si>
  <si>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</si>
  <si>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</si>
  <si>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</si>
  <si>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</si>
  <si>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</si>
  <si>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</si>
  <si>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</si>
  <si>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</si>
  <si>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</si>
  <si>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</si>
  <si>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</si>
  <si>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</si>
  <si>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</si>
  <si>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</si>
  <si>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</si>
  <si>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</si>
  <si>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</si>
  <si>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</si>
  <si>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</si>
  <si>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</si>
  <si>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</si>
  <si>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</si>
  <si>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</si>
  <si>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</si>
  <si>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</si>
  <si>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</si>
  <si>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</si>
  <si>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</si>
  <si>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</si>
  <si>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</si>
  <si>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</si>
  <si>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</si>
  <si>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</si>
  <si>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</si>
  <si>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</si>
  <si>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</si>
  <si>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</si>
  <si>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</si>
  <si>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</si>
  <si>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</si>
  <si>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</si>
  <si>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</si>
  <si>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</si>
  <si>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</si>
  <si>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</si>
  <si>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</si>
  <si>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</si>
  <si>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</si>
  <si>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</si>
  <si>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</si>
  <si>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</si>
  <si>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</si>
  <si>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</si>
  <si>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</si>
  <si>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</si>
  <si>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</si>
  <si>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</si>
  <si>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</si>
  <si>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</si>
  <si>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</si>
  <si>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</si>
  <si>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</si>
  <si>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</si>
  <si>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</si>
  <si>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</si>
  <si>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</si>
  <si>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</si>
  <si>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</si>
  <si>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</si>
  <si>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</si>
  <si>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</si>
  <si>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</si>
  <si>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</si>
  <si>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</si>
  <si>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</si>
  <si>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</si>
  <si>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</si>
  <si>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</si>
  <si>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</si>
  <si>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</si>
  <si>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</si>
  <si>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</si>
  <si>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</si>
  <si>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</si>
  <si>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</si>
  <si>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</si>
  <si>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</si>
  <si>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</si>
  <si>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</si>
  <si>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</si>
  <si>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</si>
  <si>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</si>
  <si>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</si>
  <si>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</si>
  <si>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</si>
  <si>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</si>
  <si>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</si>
  <si>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</si>
  <si>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</si>
  <si>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</si>
  <si>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</si>
  <si>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</si>
  <si>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</si>
  <si>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</si>
  <si>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</si>
  <si>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</si>
  <si>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</si>
  <si>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</si>
  <si>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</si>
  <si>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</si>
  <si>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</si>
  <si>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</si>
  <si>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</si>
  <si>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</si>
  <si>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</si>
  <si>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</si>
  <si>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</si>
  <si>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</si>
  <si>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</si>
  <si>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</si>
  <si>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</si>
  <si>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</si>
  <si>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</si>
  <si>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</si>
  <si>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</si>
  <si>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</si>
  <si>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</si>
  <si>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</si>
  <si>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</si>
  <si>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</si>
  <si>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</si>
  <si>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</si>
  <si>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</si>
  <si>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</si>
  <si>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</si>
  <si>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</si>
  <si>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</si>
  <si>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</si>
  <si>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</si>
  <si>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</si>
  <si>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</si>
  <si>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</si>
  <si>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</si>
  <si>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</si>
  <si>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</si>
  <si>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</si>
  <si>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</si>
  <si>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</si>
  <si>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</si>
  <si>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</si>
  <si>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</si>
  <si>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</si>
  <si>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</si>
  <si>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</si>
  <si>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</si>
  <si>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</si>
  <si>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</si>
  <si>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</si>
  <si>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</si>
  <si>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</si>
  <si>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</si>
  <si>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</si>
  <si>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</si>
  <si>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</si>
  <si>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</si>
  <si>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</si>
  <si>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</si>
  <si>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</si>
  <si>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</si>
  <si>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</si>
  <si>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</si>
  <si>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</si>
  <si>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</si>
  <si>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</si>
  <si>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</si>
  <si>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</si>
  <si>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</si>
  <si>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</si>
  <si>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</si>
  <si>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</si>
  <si>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</si>
  <si>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</si>
  <si>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</si>
  <si>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</si>
  <si>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</si>
  <si>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</si>
  <si>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</si>
  <si>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</si>
  <si>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</si>
  <si>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</si>
  <si>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</si>
  <si>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</si>
  <si>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</si>
  <si>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</si>
  <si>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</si>
  <si>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</si>
  <si>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</si>
  <si>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</si>
  <si>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</si>
  <si>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</si>
  <si>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</si>
  <si>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</si>
  <si>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</si>
  <si>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</si>
  <si>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</si>
  <si>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</si>
  <si>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</si>
  <si>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</si>
  <si>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</si>
  <si>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</si>
  <si>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</si>
  <si>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</si>
  <si>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</si>
  <si>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</si>
  <si>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</si>
  <si>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</si>
  <si>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</si>
  <si>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</si>
  <si>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</si>
  <si>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</si>
  <si>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</si>
  <si>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</si>
  <si>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</si>
  <si>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</si>
  <si>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</si>
  <si>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</si>
  <si>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</si>
  <si>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</si>
  <si>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</si>
  <si>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</si>
  <si>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</si>
  <si>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</si>
  <si>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</si>
  <si>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</si>
  <si>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</si>
  <si>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</si>
  <si>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</si>
  <si>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</si>
  <si>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</si>
  <si>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</si>
  <si>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</si>
  <si>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</si>
  <si>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</si>
  <si>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</si>
  <si>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</si>
  <si>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</si>
  <si>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</si>
  <si>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</si>
  <si>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</si>
  <si>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</si>
  <si>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</si>
  <si>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</si>
  <si>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</si>
  <si>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</si>
  <si>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</si>
  <si>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</si>
  <si>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</si>
  <si>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</si>
  <si>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</si>
  <si>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</si>
  <si>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</si>
  <si>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</si>
  <si>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</si>
  <si>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</si>
  <si>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</si>
  <si>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</si>
  <si>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</si>
  <si>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</si>
  <si>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</si>
  <si>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</si>
  <si>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</si>
  <si>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</si>
  <si>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</si>
  <si>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</si>
  <si>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</si>
  <si>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</si>
  <si>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</si>
  <si>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</si>
  <si>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</si>
  <si>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</si>
  <si>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</si>
  <si>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</si>
  <si>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</si>
  <si>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</si>
  <si>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</si>
  <si>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</si>
  <si>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</si>
  <si>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</si>
  <si>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</si>
  <si>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</si>
  <si>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</si>
  <si>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</si>
  <si>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</si>
  <si>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</si>
  <si>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</si>
  <si>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</si>
  <si>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</si>
  <si>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</si>
  <si>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</si>
  <si>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</si>
  <si>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</si>
  <si>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</si>
  <si>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</si>
  <si>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</si>
  <si>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</si>
  <si>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</si>
  <si>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</si>
  <si>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</si>
  <si>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</si>
  <si>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</si>
  <si>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</si>
  <si>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</si>
  <si>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</si>
  <si>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</si>
  <si>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</si>
  <si>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</si>
  <si>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</si>
  <si>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</si>
  <si>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</si>
  <si>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</si>
  <si>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</si>
  <si>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</si>
  <si>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</si>
  <si>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</si>
  <si>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</si>
  <si>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</si>
  <si>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</si>
  <si>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</si>
  <si>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</si>
  <si>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</si>
  <si>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</si>
  <si>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</si>
  <si>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</si>
  <si>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</si>
  <si>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</si>
  <si>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</si>
  <si>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</si>
  <si>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</si>
  <si>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</si>
  <si>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</si>
  <si>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</si>
  <si>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</si>
  <si>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</si>
  <si>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</si>
  <si>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</si>
  <si>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</si>
  <si>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</si>
  <si>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</si>
  <si>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</si>
  <si>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</si>
  <si>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</si>
  <si>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</si>
  <si>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</si>
  <si>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</si>
  <si>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</si>
  <si>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</si>
  <si>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</si>
  <si>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</si>
  <si>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</si>
  <si>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</si>
  <si>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</si>
  <si>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</si>
  <si>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</si>
  <si>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</si>
  <si>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</si>
  <si>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</si>
  <si>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</si>
  <si>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</si>
  <si>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</si>
  <si>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</si>
  <si>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</si>
  <si>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</si>
  <si>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</si>
  <si>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</si>
  <si>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</si>
  <si>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</si>
  <si>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</si>
  <si>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</si>
  <si>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</si>
  <si>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</si>
  <si>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</si>
  <si>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</si>
  <si>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</si>
  <si>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</si>
  <si>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</si>
  <si>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</si>
  <si>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</si>
  <si>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</si>
  <si>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</si>
  <si>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</si>
  <si>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</si>
  <si>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</si>
  <si>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</si>
  <si>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</si>
  <si>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</si>
  <si>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</si>
  <si>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</si>
  <si>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</si>
  <si>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</si>
  <si>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</si>
  <si>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</si>
  <si>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</si>
  <si>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</si>
  <si>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</si>
  <si>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</si>
  <si>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</si>
  <si>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</si>
  <si>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</si>
  <si>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</si>
  <si>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</si>
  <si>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</si>
  <si>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</si>
  <si>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</si>
  <si>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</si>
  <si>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</si>
  <si>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</si>
  <si>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</si>
  <si>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</si>
  <si>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</si>
  <si>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</si>
  <si>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</si>
  <si>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</si>
  <si>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</si>
  <si>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</si>
  <si>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</si>
  <si>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</si>
  <si>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</si>
  <si>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</si>
  <si>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</si>
  <si>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</si>
  <si>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</si>
  <si>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</si>
  <si>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</si>
  <si>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</si>
  <si>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</si>
  <si>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</si>
  <si>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</si>
  <si>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</si>
  <si>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</si>
  <si>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</si>
  <si>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</si>
  <si>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</si>
  <si>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</si>
  <si>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</si>
  <si>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</si>
  <si>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</si>
  <si>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</si>
  <si>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</si>
  <si>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</si>
  <si>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</si>
  <si>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</si>
  <si>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</si>
  <si>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</si>
  <si>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</si>
  <si>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</si>
  <si>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</si>
  <si>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</si>
  <si>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</si>
  <si>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</si>
  <si>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</si>
  <si>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</si>
  <si>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</si>
  <si>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</si>
  <si>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</si>
  <si>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</si>
  <si>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</si>
  <si>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</si>
  <si>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</si>
  <si>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</si>
  <si>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</si>
  <si>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</si>
  <si>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</si>
  <si>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</si>
  <si>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</si>
  <si>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</si>
  <si>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</si>
  <si>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</si>
  <si>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</si>
  <si>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</si>
  <si>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</si>
  <si>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</si>
  <si>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</si>
  <si>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</si>
  <si>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</si>
  <si>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</si>
  <si>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</si>
  <si>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</si>
  <si>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</si>
  <si>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</si>
  <si>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</si>
  <si>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</si>
  <si>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</si>
  <si>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</si>
  <si>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</si>
  <si>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</si>
  <si>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</si>
  <si>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</si>
  <si>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</si>
  <si>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</si>
  <si>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</si>
  <si>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</si>
  <si>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</si>
  <si>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</si>
  <si>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</si>
  <si>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</si>
  <si>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</si>
  <si>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</si>
  <si>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</si>
  <si>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</si>
  <si>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</si>
  <si>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</si>
  <si>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</si>
  <si>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</si>
  <si>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</si>
  <si>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</si>
  <si>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</si>
  <si>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</si>
  <si>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</si>
  <si>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</si>
  <si>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</si>
  <si>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</si>
  <si>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</si>
  <si>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</si>
  <si>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</si>
  <si>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</si>
  <si>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</si>
  <si>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</si>
  <si>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</si>
  <si>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</si>
  <si>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</si>
  <si>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</si>
  <si>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</si>
  <si>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</si>
  <si>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</si>
  <si>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</si>
  <si>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</si>
  <si>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</si>
  <si>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</si>
  <si>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</si>
  <si>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</si>
  <si>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</si>
  <si>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</si>
  <si>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</si>
  <si>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</si>
  <si>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</si>
  <si>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</si>
  <si>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</si>
  <si>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</si>
  <si>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</si>
  <si>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</si>
  <si>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</si>
  <si>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</si>
  <si>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</si>
  <si>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</si>
  <si>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</si>
  <si>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</si>
  <si>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</si>
  <si>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</si>
  <si>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</si>
  <si>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</si>
  <si>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</si>
  <si>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</si>
  <si>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</si>
  <si>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</si>
  <si>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</si>
  <si>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</si>
  <si>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</si>
  <si>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</si>
  <si>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</si>
  <si>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</si>
  <si>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</si>
  <si>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</si>
  <si>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</si>
  <si>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</si>
  <si>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</si>
  <si>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</si>
  <si>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</si>
  <si>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</si>
  <si>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</si>
  <si>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</si>
  <si>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</si>
  <si>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</si>
  <si>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</si>
  <si>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</si>
  <si>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</si>
  <si>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</si>
  <si>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</si>
  <si>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</si>
  <si>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</si>
  <si>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</si>
  <si>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</si>
  <si>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</si>
  <si>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</si>
  <si>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</si>
  <si>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</si>
  <si>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</si>
  <si>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</si>
  <si>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</si>
  <si>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</si>
  <si>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</si>
  <si>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</si>
  <si>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</si>
  <si>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</si>
  <si>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</si>
  <si>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</si>
  <si>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</si>
  <si>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</si>
  <si>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</si>
  <si>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</si>
  <si>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</si>
  <si>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</si>
  <si>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</si>
  <si>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</si>
  <si>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</si>
  <si>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</si>
  <si>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</si>
  <si>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</si>
  <si>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</si>
  <si>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</si>
  <si>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</si>
  <si>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</si>
  <si>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</si>
  <si>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</si>
  <si>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</si>
  <si>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</si>
  <si>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</si>
  <si>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</si>
  <si>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</si>
  <si>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</si>
  <si>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</si>
  <si>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</si>
  <si>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</si>
  <si>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</si>
  <si>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</si>
  <si>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</si>
  <si>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</si>
  <si>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</si>
  <si>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</si>
  <si>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</si>
  <si>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</si>
  <si>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</si>
  <si>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</si>
  <si>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</si>
  <si>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</si>
  <si>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</si>
  <si>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</si>
  <si>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</si>
  <si>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</si>
  <si>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</si>
  <si>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</si>
  <si>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</si>
  <si>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</si>
  <si>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</si>
  <si>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</si>
  <si>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</si>
  <si>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</si>
  <si>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</si>
  <si>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</si>
  <si>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</si>
  <si>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</si>
  <si>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</si>
  <si>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</si>
  <si>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</si>
  <si>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</si>
  <si>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</si>
  <si>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</si>
  <si>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</si>
  <si>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</si>
  <si>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</si>
  <si>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</si>
  <si>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</si>
  <si>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</si>
  <si>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</si>
  <si>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</si>
  <si>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</si>
  <si>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</si>
  <si>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</si>
  <si>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</si>
  <si>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</si>
  <si>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</si>
  <si>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</si>
  <si>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</si>
  <si>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</si>
  <si>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</si>
  <si>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</si>
  <si>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</si>
  <si>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</si>
  <si>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</si>
  <si>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</si>
  <si>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</si>
  <si>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</si>
  <si>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</si>
  <si>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</si>
  <si>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</si>
  <si>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</si>
  <si>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</si>
  <si>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</si>
  <si>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</si>
  <si>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</si>
  <si>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</si>
  <si>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</si>
  <si>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</si>
  <si>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</si>
  <si>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</si>
  <si>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</si>
  <si>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</si>
  <si>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</si>
  <si>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</si>
  <si>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</si>
  <si>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</si>
  <si>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</si>
  <si>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</si>
  <si>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</si>
  <si>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</si>
  <si>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</si>
  <si>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</si>
  <si>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</si>
  <si>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</si>
  <si>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</si>
  <si>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</si>
  <si>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</si>
  <si>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</si>
  <si>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</si>
  <si>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</si>
  <si>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</si>
  <si>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</si>
  <si>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</si>
  <si>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</si>
  <si>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</si>
  <si>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</si>
  <si>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</si>
  <si>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</si>
  <si>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</si>
  <si>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</si>
  <si>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</si>
  <si>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</si>
  <si>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</si>
  <si>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</si>
  <si>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</si>
  <si>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</si>
  <si>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</si>
  <si>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</si>
  <si>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</si>
  <si>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</si>
  <si>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</si>
  <si>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</si>
  <si>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</si>
  <si>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</si>
  <si>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</si>
  <si>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</si>
  <si>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</si>
  <si>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</si>
  <si>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</si>
  <si>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</si>
  <si>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</si>
  <si>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</si>
  <si>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</si>
  <si>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</si>
  <si>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</si>
  <si>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</si>
  <si>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</si>
  <si>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</si>
  <si>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</si>
  <si>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</si>
  <si>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</si>
  <si>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</si>
  <si>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</si>
  <si>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</si>
  <si>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</si>
  <si>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</si>
  <si>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</si>
  <si>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</si>
  <si>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</si>
  <si>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</si>
  <si>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</si>
  <si>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</si>
  <si>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</si>
  <si>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</si>
  <si>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</si>
  <si>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</si>
  <si>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</si>
  <si>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</si>
  <si>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</si>
  <si>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</si>
  <si>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</si>
  <si>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</si>
  <si>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</si>
  <si>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</si>
  <si>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</si>
  <si>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</si>
  <si>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</si>
  <si>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</si>
  <si>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</si>
  <si>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</si>
  <si>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</si>
  <si>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</si>
  <si>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</si>
  <si>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</si>
  <si>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</si>
  <si>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</si>
  <si>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</si>
  <si>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</si>
  <si>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</si>
  <si>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</si>
  <si>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</si>
  <si>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</si>
  <si>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</si>
  <si>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</si>
  <si>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</si>
  <si>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</si>
  <si>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</si>
  <si>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</si>
  <si>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</si>
  <si>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</si>
  <si>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</si>
  <si>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</si>
  <si>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</si>
  <si>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</si>
  <si>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</si>
  <si>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</si>
  <si>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</si>
  <si>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</si>
  <si>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</si>
  <si>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</si>
  <si>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</si>
  <si>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</si>
  <si>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</si>
  <si>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</si>
  <si>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</si>
  <si>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</si>
  <si>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</si>
  <si>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</si>
  <si>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</si>
  <si>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</si>
  <si>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</si>
  <si>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</si>
  <si>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</si>
  <si>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</si>
  <si>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</si>
  <si>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</si>
  <si>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</si>
  <si>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</si>
  <si>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</si>
  <si>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</si>
  <si>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</si>
  <si>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</si>
  <si>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</si>
  <si>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</si>
  <si>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</si>
  <si>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</si>
  <si>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</si>
  <si>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</si>
  <si>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</si>
  <si>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</si>
  <si>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</si>
  <si>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</si>
  <si>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</si>
  <si>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</si>
  <si>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</si>
  <si>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</si>
  <si>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</si>
  <si>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</si>
  <si>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</si>
  <si>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</si>
  <si>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</si>
  <si>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</si>
  <si>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</si>
  <si>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</si>
  <si>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</si>
  <si>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</si>
  <si>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</si>
  <si>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</si>
  <si>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</si>
  <si>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</si>
  <si>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</si>
  <si>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</si>
  <si>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</si>
  <si>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</si>
  <si>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</si>
  <si>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</si>
  <si>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</si>
  <si>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</si>
  <si>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</si>
  <si>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</si>
  <si>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</si>
  <si>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</si>
  <si>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</si>
  <si>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</si>
  <si>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</si>
  <si>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</si>
  <si>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</si>
  <si>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</si>
  <si>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</si>
  <si>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</si>
  <si>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</si>
  <si>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</si>
  <si>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</si>
  <si>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</si>
  <si>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</si>
  <si>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</si>
  <si>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</si>
  <si>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</si>
  <si>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</si>
  <si>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</si>
  <si>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</si>
  <si>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</si>
  <si>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</si>
  <si>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</si>
  <si>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</si>
  <si>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</si>
  <si>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</si>
  <si>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</si>
  <si>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</si>
  <si>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</si>
  <si>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</si>
  <si>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</si>
  <si>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</si>
  <si>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</si>
  <si>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</si>
  <si>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</si>
  <si>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</si>
  <si>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</si>
  <si>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</si>
  <si>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</si>
  <si>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</si>
  <si>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</si>
  <si>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</si>
  <si>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</si>
  <si>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</si>
  <si>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</si>
  <si>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</si>
  <si>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</si>
  <si>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</si>
  <si>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</si>
  <si>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</si>
  <si>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</si>
  <si>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</si>
  <si>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</si>
  <si>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</si>
  <si>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</si>
  <si>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</si>
  <si>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</si>
  <si>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</si>
  <si>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</si>
  <si>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</si>
  <si>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</si>
  <si>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</si>
  <si>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</si>
  <si>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</si>
  <si>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</si>
  <si>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</si>
  <si>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</si>
  <si>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</si>
  <si>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</si>
  <si>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</si>
  <si>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</si>
  <si>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</si>
  <si>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</si>
  <si>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</si>
  <si>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</si>
  <si>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</si>
  <si>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</si>
  <si>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</si>
  <si>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</si>
  <si>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</si>
  <si>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</si>
  <si>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</si>
  <si>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</si>
  <si>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</si>
  <si>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</si>
  <si>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</si>
  <si>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</si>
  <si>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</si>
  <si>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</si>
  <si>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</si>
  <si>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</si>
  <si>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</si>
  <si>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</si>
  <si>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</si>
  <si>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</si>
  <si>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</si>
  <si>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</si>
  <si>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</si>
  <si>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</si>
  <si>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</si>
  <si>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</si>
  <si>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</si>
  <si>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</si>
  <si>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</si>
  <si>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</si>
  <si>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</si>
  <si>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</si>
  <si>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</si>
  <si>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</si>
  <si>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</si>
  <si>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</si>
  <si>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</si>
  <si>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</si>
  <si>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</si>
  <si>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</si>
  <si>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</si>
  <si>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</si>
  <si>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</si>
  <si>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</si>
  <si>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</si>
  <si>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</si>
  <si>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</si>
  <si>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</si>
  <si>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</si>
  <si>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</si>
  <si>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</si>
  <si>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</si>
  <si>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</si>
  <si>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</si>
  <si>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</si>
  <si>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</si>
  <si>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</si>
  <si>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</si>
  <si>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</si>
  <si>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</si>
  <si>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</si>
  <si>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</si>
  <si>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</si>
  <si>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</si>
  <si>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</si>
  <si>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</si>
  <si>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</si>
  <si>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</si>
  <si>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</si>
  <si>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</si>
  <si>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</si>
  <si>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</si>
  <si>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</si>
  <si>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</si>
  <si>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</si>
  <si>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</si>
  <si>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</si>
  <si>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</si>
  <si>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</si>
  <si>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</si>
  <si>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</si>
  <si>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</si>
  <si>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</si>
  <si>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</si>
  <si>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</si>
  <si>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</si>
  <si>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</si>
  <si>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</si>
  <si>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</si>
  <si>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</si>
  <si>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</si>
  <si>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</si>
  <si>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</si>
  <si>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</si>
  <si>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</si>
  <si>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</si>
  <si>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</si>
  <si>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</si>
  <si>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</si>
  <si>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</si>
  <si>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</si>
  <si>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</si>
  <si>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</si>
  <si>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</si>
  <si>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</si>
  <si>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</si>
  <si>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</si>
  <si>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</si>
  <si>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</si>
  <si>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</si>
  <si>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</si>
  <si>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</si>
  <si>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</si>
  <si>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</si>
  <si>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</si>
  <si>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</si>
  <si>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</si>
  <si>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</si>
  <si>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</si>
  <si>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</si>
  <si>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</si>
  <si>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</si>
  <si>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</si>
  <si>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</si>
  <si>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</si>
  <si>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</si>
  <si>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</si>
  <si>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</si>
  <si>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</si>
  <si>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</si>
  <si>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</si>
  <si>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</si>
  <si>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</si>
  <si>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</si>
  <si>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</si>
  <si>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</si>
  <si>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</si>
  <si>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</si>
  <si>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</si>
  <si>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</si>
  <si>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</si>
  <si>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</si>
  <si>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</si>
  <si>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</si>
  <si>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</si>
  <si>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</si>
  <si>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</si>
  <si>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</si>
  <si>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</si>
  <si>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</si>
  <si>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</si>
  <si>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</si>
  <si>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</si>
  <si>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</si>
  <si>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</si>
  <si>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</si>
  <si>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</si>
  <si>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</si>
  <si>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</si>
  <si>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</si>
  <si>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</si>
  <si>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</si>
  <si>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</si>
  <si>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</si>
  <si>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</si>
  <si>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</si>
  <si>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</si>
  <si>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</si>
  <si>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</si>
  <si>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</si>
  <si>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</si>
  <si>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</si>
  <si>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</si>
  <si>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</si>
  <si>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</si>
  <si>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</si>
  <si>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</si>
  <si>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</si>
  <si>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</si>
  <si>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</si>
  <si>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</si>
  <si>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</si>
  <si>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</si>
  <si>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</si>
  <si>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</si>
  <si>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</si>
  <si>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</si>
  <si>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</si>
  <si>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</si>
  <si>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</si>
  <si>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</si>
  <si>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</si>
  <si>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</si>
  <si>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</si>
  <si>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</si>
  <si>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</si>
  <si>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</si>
  <si>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</si>
  <si>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</si>
  <si>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</si>
  <si>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</si>
  <si>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</si>
  <si>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</si>
  <si>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</si>
  <si>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</si>
  <si>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</si>
  <si>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</si>
  <si>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</si>
  <si>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</si>
  <si>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</si>
  <si>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</si>
  <si>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</si>
  <si>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</si>
  <si>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</si>
  <si>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</si>
  <si>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</si>
  <si>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</si>
  <si>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</si>
  <si>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</si>
  <si>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</si>
  <si>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</si>
  <si>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</si>
  <si>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</si>
  <si>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</si>
  <si>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</si>
  <si>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</si>
  <si>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</si>
  <si>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</si>
  <si>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</si>
  <si>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</si>
  <si>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</si>
  <si>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</si>
  <si>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</si>
  <si>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</si>
  <si>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</si>
  <si>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</si>
  <si>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</si>
  <si>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</si>
  <si>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</si>
  <si>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</si>
  <si>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</si>
  <si>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</si>
  <si>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</si>
  <si>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</si>
  <si>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</si>
  <si>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</si>
  <si>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</si>
  <si>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</si>
  <si>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</si>
  <si>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</si>
  <si>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</si>
  <si>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</si>
  <si>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</si>
  <si>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</si>
  <si>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</si>
  <si>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</si>
  <si>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</si>
  <si>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</si>
  <si>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</si>
  <si>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</si>
  <si>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</si>
  <si>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</si>
  <si>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</si>
  <si>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</si>
  <si>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</si>
  <si>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</si>
  <si>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</si>
  <si>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</si>
  <si>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</si>
  <si>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</si>
  <si>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</si>
  <si>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</si>
  <si>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</si>
  <si>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</si>
  <si>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</si>
  <si>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</si>
  <si>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</si>
  <si>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</si>
  <si>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</si>
  <si>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</si>
  <si>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</si>
  <si>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</si>
  <si>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</si>
  <si>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</si>
  <si>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</si>
  <si>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</si>
  <si>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</si>
  <si>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</si>
  <si>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</si>
  <si>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</si>
  <si>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</si>
  <si>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</si>
  <si>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</si>
  <si>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</si>
  <si>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</si>
  <si>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</si>
  <si>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</si>
  <si>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</si>
  <si>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</si>
  <si>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</si>
  <si>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</si>
  <si>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</si>
  <si>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</si>
  <si>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</si>
  <si>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</si>
  <si>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</si>
  <si>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</si>
  <si>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</si>
  <si>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</si>
  <si>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</si>
  <si>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</si>
  <si>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</si>
  <si>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</si>
  <si>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</si>
  <si>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</si>
  <si>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</si>
  <si>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</si>
  <si>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</si>
  <si>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</si>
  <si>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</si>
  <si>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</si>
  <si>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</si>
  <si>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</si>
  <si>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</si>
  <si>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</si>
  <si>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</si>
  <si>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</si>
  <si>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</si>
  <si>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</si>
  <si>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</si>
  <si>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</si>
  <si>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</si>
  <si>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</si>
  <si>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</si>
  <si>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</si>
  <si>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</si>
  <si>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</si>
  <si>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</si>
  <si>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</si>
  <si>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</si>
  <si>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</si>
  <si>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</si>
  <si>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</si>
  <si>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</si>
  <si>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</si>
  <si>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</si>
  <si>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</si>
  <si>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</si>
  <si>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</si>
  <si>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</si>
  <si>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</si>
  <si>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</si>
  <si>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</si>
  <si>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</si>
  <si>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</si>
  <si>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</si>
  <si>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</si>
  <si>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</si>
  <si>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</si>
  <si>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</si>
  <si>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</si>
  <si>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</si>
  <si>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</si>
  <si>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</si>
  <si>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</si>
  <si>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</si>
  <si>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</si>
  <si>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</si>
  <si>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</si>
  <si>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</si>
  <si>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</si>
  <si>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</si>
  <si>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</si>
  <si>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</si>
  <si>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</si>
  <si>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</si>
  <si>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</si>
  <si>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</si>
  <si>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</si>
  <si>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</si>
  <si>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</si>
  <si>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</si>
  <si>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</si>
  <si>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</si>
  <si>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</si>
  <si>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</si>
  <si>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</si>
  <si>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</si>
  <si>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</si>
  <si>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</si>
  <si>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</si>
  <si>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</si>
  <si>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</si>
  <si>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</si>
  <si>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</si>
  <si>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</si>
  <si>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</si>
  <si>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</si>
  <si>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</si>
  <si>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</si>
  <si>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</si>
  <si>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</si>
  <si>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</si>
  <si>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</si>
  <si>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</si>
  <si>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</si>
  <si>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</si>
  <si>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</si>
  <si>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</si>
  <si>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</si>
  <si>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</si>
  <si>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</si>
  <si>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</si>
  <si>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</si>
  <si>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</si>
  <si>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</si>
  <si>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</si>
  <si>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</si>
  <si>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</si>
  <si>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</si>
  <si>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</si>
  <si>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</si>
  <si>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</si>
  <si>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</si>
  <si>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</si>
  <si>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</si>
  <si>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</si>
  <si>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</si>
  <si>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</si>
  <si>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</si>
  <si>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</si>
  <si>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</si>
  <si>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</si>
  <si>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</si>
  <si>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</si>
  <si>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</si>
  <si>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</si>
  <si>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</si>
  <si>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</si>
  <si>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</si>
  <si>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</si>
  <si>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</si>
  <si>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</si>
  <si>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</si>
  <si>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</si>
  <si>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</si>
  <si>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</si>
  <si>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</si>
  <si>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</si>
  <si>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</si>
  <si>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</si>
  <si>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</si>
  <si>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</si>
  <si>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</si>
  <si>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</si>
  <si>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</si>
  <si>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</si>
  <si>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</si>
  <si>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</si>
  <si>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</si>
  <si>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</si>
  <si>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</si>
  <si>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</si>
  <si>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</si>
  <si>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</si>
  <si>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</si>
  <si>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</si>
  <si>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</si>
  <si>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</si>
  <si>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</si>
  <si>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</si>
  <si>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</si>
  <si>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</si>
  <si>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</si>
  <si>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</si>
  <si>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</si>
  <si>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</si>
  <si>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</si>
  <si>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</si>
  <si>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</si>
  <si>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</si>
  <si>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</si>
  <si>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</si>
  <si>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</si>
  <si>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</si>
  <si>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</si>
  <si>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</si>
  <si>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</si>
  <si>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</si>
  <si>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</si>
  <si>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</si>
  <si>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</si>
  <si>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</si>
  <si>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</si>
  <si>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</si>
  <si>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</si>
  <si>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</si>
  <si>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</si>
  <si>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</si>
  <si>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</si>
  <si>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</si>
  <si>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</si>
  <si>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</si>
  <si>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</si>
  <si>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</si>
  <si>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</si>
  <si>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</si>
  <si>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</si>
  <si>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</si>
  <si>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</si>
  <si>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</si>
  <si>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</si>
  <si>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</si>
  <si>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</si>
  <si>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</si>
  <si>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</si>
  <si>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</si>
  <si>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</si>
  <si>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</si>
  <si>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</si>
  <si>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</si>
  <si>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</si>
  <si>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</si>
  <si>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</si>
  <si>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</si>
  <si>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</si>
  <si>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</si>
  <si>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</si>
  <si>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</si>
  <si>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</si>
  <si>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</si>
  <si>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</si>
  <si>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</si>
  <si>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</si>
  <si>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</si>
  <si>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</si>
  <si>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</si>
  <si>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</si>
  <si>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</si>
  <si>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</si>
  <si>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</si>
  <si>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</si>
  <si>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</si>
  <si>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</si>
  <si>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</si>
  <si>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</si>
  <si>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</si>
  <si>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</si>
  <si>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</si>
  <si>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</si>
  <si>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</si>
  <si>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</si>
  <si>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</si>
  <si>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</si>
  <si>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</si>
  <si>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</si>
  <si>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</si>
  <si>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</si>
  <si>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</si>
  <si>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</si>
  <si>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</si>
  <si>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</si>
  <si>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</si>
  <si>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</si>
  <si>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</si>
  <si>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</si>
  <si>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</si>
  <si>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</si>
  <si>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</si>
  <si>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</si>
  <si>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</si>
  <si>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</si>
  <si>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</si>
  <si>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</si>
  <si>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</si>
  <si>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</si>
  <si>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</si>
  <si>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</si>
  <si>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</si>
  <si>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</si>
  <si>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</si>
  <si>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</si>
  <si>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</si>
  <si>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</si>
  <si>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</si>
  <si>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</si>
  <si>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</si>
  <si>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</si>
  <si>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</si>
  <si>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</si>
  <si>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</si>
  <si>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</si>
  <si>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</si>
  <si>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</si>
  <si>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</si>
  <si>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</si>
  <si>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</si>
  <si>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</si>
  <si>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</si>
  <si>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</si>
  <si>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</si>
  <si>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</si>
  <si>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</si>
  <si>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</si>
  <si>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</si>
  <si>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</si>
  <si>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</si>
  <si>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</si>
  <si>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</si>
  <si>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</si>
  <si>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</si>
  <si>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</si>
  <si>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</si>
  <si>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</si>
  <si>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</si>
  <si>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</si>
  <si>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</si>
  <si>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</si>
  <si>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</si>
  <si>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</si>
  <si>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</si>
  <si>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</si>
  <si>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</si>
  <si>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</si>
  <si>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</si>
  <si>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</si>
  <si>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</si>
  <si>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</si>
  <si>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</si>
  <si>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</si>
  <si>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</si>
  <si>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</si>
  <si>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</si>
  <si>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</si>
  <si>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</si>
  <si>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</si>
  <si>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</si>
  <si>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</si>
  <si>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</si>
  <si>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</si>
  <si>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</si>
  <si>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</si>
  <si>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</si>
  <si>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</si>
  <si>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</si>
  <si>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</si>
  <si>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</si>
  <si>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</si>
  <si>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</si>
  <si>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</si>
  <si>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</si>
  <si>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</si>
  <si>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</si>
  <si>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</si>
  <si>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</si>
  <si>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</si>
  <si>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</si>
  <si>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</si>
  <si>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</si>
  <si>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</si>
  <si>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</si>
  <si>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</si>
  <si>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</si>
  <si>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</si>
  <si>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</si>
  <si>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</si>
  <si>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</si>
  <si>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</si>
  <si>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</si>
  <si>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</si>
  <si>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</si>
  <si>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</si>
  <si>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</si>
  <si>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</si>
  <si>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</si>
  <si>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</si>
  <si>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</si>
  <si>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</si>
  <si>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</si>
  <si>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</si>
  <si>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</si>
  <si>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</si>
  <si>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</si>
  <si>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</si>
  <si>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</si>
  <si>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</si>
  <si>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</si>
  <si>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</si>
  <si>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</si>
  <si>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</si>
  <si>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</si>
  <si>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</si>
  <si>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</si>
  <si>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</si>
  <si>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</si>
  <si>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</si>
  <si>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</si>
  <si>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</si>
  <si>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</si>
  <si>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</si>
  <si>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</si>
  <si>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</si>
  <si>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</si>
  <si>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</si>
  <si>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</si>
  <si>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</si>
  <si>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</si>
  <si>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</si>
  <si>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</si>
  <si>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</si>
  <si>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</si>
  <si>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</si>
  <si>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</si>
  <si>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</si>
  <si>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</si>
  <si>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</si>
  <si>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</si>
  <si>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</si>
  <si>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</si>
  <si>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</si>
  <si>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</si>
  <si>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</si>
  <si>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</si>
  <si>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</si>
  <si>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</si>
  <si>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</si>
  <si>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</si>
  <si>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</si>
  <si>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</si>
  <si>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</si>
  <si>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</si>
  <si>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</si>
  <si>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</si>
  <si>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</si>
  <si>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</si>
  <si>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</si>
  <si>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</si>
  <si>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</si>
  <si>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</si>
  <si>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</si>
  <si>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</si>
  <si>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</si>
  <si>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</si>
  <si>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</si>
  <si>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</si>
  <si>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</si>
  <si>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</si>
  <si>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</si>
  <si>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</si>
  <si>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</si>
  <si>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</si>
  <si>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</si>
  <si>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</si>
  <si>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</si>
  <si>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</si>
  <si>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</si>
  <si>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</si>
  <si>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</si>
  <si>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</si>
  <si>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</si>
  <si>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</si>
  <si>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</si>
  <si>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</si>
  <si>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</si>
  <si>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</si>
  <si>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</si>
  <si>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</si>
  <si>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</si>
  <si>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</si>
  <si>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</si>
  <si>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</si>
  <si>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</si>
  <si>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</si>
  <si>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</si>
  <si>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</si>
  <si>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</si>
  <si>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</si>
  <si>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</si>
  <si>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</si>
  <si>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</si>
  <si>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</si>
  <si>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</si>
  <si>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</si>
  <si>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</si>
  <si>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</si>
  <si>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</si>
  <si>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</si>
  <si>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</si>
  <si>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</si>
  <si>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</si>
  <si>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</si>
  <si>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</si>
  <si>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</si>
  <si>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</si>
  <si>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</si>
  <si>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</si>
  <si>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</si>
  <si>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</si>
  <si>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</si>
  <si>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</si>
  <si>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</si>
  <si>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</si>
  <si>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</si>
  <si>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</si>
  <si>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</si>
  <si>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</si>
  <si>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</si>
  <si>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</si>
  <si>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</si>
  <si>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</si>
  <si>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</si>
  <si>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</si>
  <si>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</si>
  <si>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</si>
  <si>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</si>
  <si>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</si>
  <si>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</si>
  <si>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</si>
  <si>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</si>
  <si>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</si>
  <si>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</si>
  <si>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</si>
  <si>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</si>
  <si>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</si>
  <si>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</si>
  <si>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</si>
  <si>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</si>
  <si>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</si>
  <si>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</si>
  <si>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</si>
  <si>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</si>
  <si>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</si>
  <si>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</si>
  <si>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</si>
  <si>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</si>
  <si>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</si>
  <si>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</si>
  <si>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</si>
  <si>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</si>
  <si>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</si>
  <si>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</si>
  <si>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</si>
  <si>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</si>
  <si>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</si>
  <si>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</si>
  <si>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</si>
  <si>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</si>
  <si>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</si>
  <si>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</si>
  <si>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</si>
  <si>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</si>
  <si>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</si>
  <si>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</si>
  <si>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</si>
  <si>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</si>
  <si>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</si>
  <si>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</si>
  <si>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</si>
  <si>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</si>
  <si>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</si>
  <si>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</si>
  <si>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</si>
  <si>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</si>
  <si>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</si>
  <si>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</si>
  <si>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</si>
  <si>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</si>
  <si>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</si>
  <si>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</si>
  <si>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</si>
  <si>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</si>
  <si>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</si>
  <si>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</si>
  <si>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</si>
  <si>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</si>
  <si>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</si>
  <si>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</si>
  <si>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</si>
  <si>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</si>
  <si>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</si>
  <si>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</si>
  <si>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</si>
  <si>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</si>
  <si>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</si>
  <si>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</si>
  <si>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</si>
  <si>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</si>
  <si>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</si>
  <si>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</si>
  <si>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</si>
  <si>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</si>
  <si>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</si>
  <si>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</si>
  <si>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</si>
  <si>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</si>
  <si>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</si>
  <si>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</si>
  <si>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</si>
  <si>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</si>
  <si>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</si>
  <si>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</si>
  <si>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</si>
  <si>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</si>
  <si>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</si>
  <si>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</si>
  <si>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</si>
  <si>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</si>
  <si>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</si>
  <si>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</si>
  <si>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</si>
  <si>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</si>
  <si>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</si>
  <si>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</si>
  <si>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</si>
  <si>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</si>
  <si>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</si>
  <si>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</si>
  <si>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</si>
  <si>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</si>
  <si>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</si>
  <si>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</si>
  <si>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</si>
  <si>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</si>
  <si>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</si>
  <si>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</si>
  <si>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</si>
  <si>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</si>
  <si>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</si>
  <si>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</si>
  <si>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</si>
  <si>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</si>
  <si>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</si>
  <si>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</si>
  <si>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</si>
  <si>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</si>
  <si>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</si>
  <si>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</si>
  <si>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</si>
  <si>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</si>
  <si>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</si>
  <si>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</si>
  <si>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</si>
  <si>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</si>
  <si>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</si>
  <si>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</si>
  <si>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</si>
  <si>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</si>
  <si>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</si>
  <si>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</si>
  <si>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</si>
  <si>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</si>
  <si>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</si>
  <si>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</si>
  <si>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</si>
  <si>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</si>
  <si>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</si>
  <si>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</si>
  <si>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</si>
  <si>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</si>
  <si>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</si>
  <si>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</si>
  <si>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</si>
  <si>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</si>
  <si>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</si>
  <si>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</si>
  <si>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</si>
  <si>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</si>
  <si>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</si>
  <si>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</si>
  <si>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</si>
  <si>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</si>
  <si>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</si>
  <si>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</si>
  <si>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</si>
  <si>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</si>
  <si>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</si>
  <si>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</si>
  <si>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</si>
  <si>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</si>
  <si>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</si>
  <si>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</si>
  <si>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</si>
  <si>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</si>
  <si>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</si>
  <si>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</si>
  <si>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</si>
  <si>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</si>
  <si>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</si>
  <si>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</si>
  <si>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</si>
  <si>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</si>
  <si>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</si>
  <si>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</si>
  <si>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</si>
  <si>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</si>
  <si>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</si>
  <si>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</si>
  <si>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</si>
  <si>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</si>
  <si>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</si>
  <si>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</si>
  <si>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</si>
  <si>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</si>
  <si>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</si>
  <si>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</si>
  <si>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</si>
  <si>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</si>
  <si>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</si>
  <si>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</si>
  <si>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</si>
  <si>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</si>
  <si>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</si>
  <si>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</si>
  <si>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</si>
  <si>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</si>
  <si>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</si>
  <si>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</si>
  <si>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</si>
  <si>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</si>
  <si>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</si>
  <si>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</si>
  <si>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</si>
  <si>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</si>
  <si>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</si>
  <si>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</si>
  <si>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</si>
  <si>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</si>
  <si>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</si>
  <si>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</si>
  <si>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</si>
  <si>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</si>
  <si>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</si>
  <si>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</si>
  <si>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</si>
  <si>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</si>
  <si>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</si>
  <si>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</si>
  <si>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</si>
  <si>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</si>
  <si>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</si>
  <si>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</si>
  <si>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</si>
  <si>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</si>
  <si>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</si>
  <si>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</si>
  <si>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</si>
  <si>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</si>
  <si>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</si>
  <si>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</si>
  <si>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</si>
  <si>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</si>
  <si>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</si>
  <si>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</si>
  <si>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</si>
  <si>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</si>
  <si>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</si>
  <si>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</si>
  <si>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</si>
  <si>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</si>
  <si>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</si>
  <si>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</si>
  <si>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</si>
  <si>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</si>
  <si>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</si>
  <si>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</si>
  <si>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</si>
  <si>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</si>
  <si>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</si>
  <si>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</si>
  <si>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</si>
  <si>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</si>
  <si>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</si>
  <si>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</si>
  <si>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</si>
  <si>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</si>
  <si>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</si>
  <si>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</si>
  <si>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</si>
  <si>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</si>
  <si>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</si>
  <si>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</si>
  <si>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</si>
  <si>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</si>
  <si>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</si>
  <si>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</si>
  <si>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</si>
  <si>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</si>
  <si>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</si>
  <si>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</si>
  <si>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</si>
  <si>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</si>
  <si>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</si>
  <si>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</si>
  <si>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</si>
  <si>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</si>
  <si>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</si>
  <si>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</si>
  <si>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</si>
  <si>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</si>
  <si>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</si>
  <si>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</si>
  <si>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</si>
  <si>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</si>
  <si>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</si>
  <si>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</si>
  <si>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</si>
  <si>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</si>
  <si>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</si>
  <si>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</si>
  <si>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</si>
  <si>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</si>
  <si>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</si>
  <si>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</si>
  <si>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</si>
  <si>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</si>
  <si>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</si>
  <si>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</si>
  <si>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</si>
  <si>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</si>
  <si>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</si>
  <si>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</si>
  <si>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</si>
  <si>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</si>
  <si>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</si>
  <si>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</si>
  <si>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</si>
  <si>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</si>
  <si>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</si>
  <si>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</si>
  <si>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</si>
  <si>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</si>
  <si>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</si>
  <si>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</si>
  <si>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</si>
  <si>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</si>
  <si>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</si>
  <si>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</si>
  <si>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</si>
  <si>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</si>
  <si>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</si>
  <si>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</si>
  <si>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</si>
  <si>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</si>
  <si>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</si>
  <si>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</si>
  <si>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</si>
  <si>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</si>
  <si>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</si>
  <si>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</si>
  <si>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</si>
  <si>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</si>
  <si>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</si>
  <si>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</si>
  <si>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</si>
  <si>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</si>
  <si>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</si>
  <si>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</si>
  <si>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</si>
  <si>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</si>
  <si>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</si>
  <si>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</si>
  <si>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</si>
  <si>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</si>
  <si>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</si>
  <si>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</si>
  <si>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</si>
  <si>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</si>
  <si>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</si>
  <si>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</si>
  <si>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</si>
  <si>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</si>
  <si>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</si>
  <si>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</si>
  <si>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</si>
  <si>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</si>
  <si>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</si>
  <si>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</si>
  <si>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</si>
  <si>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</si>
  <si>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</si>
  <si>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</si>
  <si>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</si>
  <si>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</si>
  <si>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</si>
  <si>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</si>
  <si>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</si>
  <si>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</si>
  <si>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</si>
  <si>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</si>
  <si>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</si>
  <si>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</si>
  <si>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</si>
  <si>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</si>
  <si>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</si>
  <si>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</si>
  <si>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</si>
  <si>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</si>
  <si>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</si>
  <si>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</si>
  <si>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</si>
  <si>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</si>
  <si>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</si>
  <si>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</si>
  <si>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</si>
  <si>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</si>
  <si>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</si>
  <si>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</si>
  <si>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</si>
  <si>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</si>
  <si>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</si>
  <si>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</si>
  <si>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</si>
  <si>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</si>
  <si>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</si>
  <si>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</si>
  <si>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</si>
  <si>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</si>
  <si>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</si>
  <si>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</si>
  <si>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</si>
  <si>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</si>
  <si>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</si>
  <si>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</si>
  <si>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</si>
  <si>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</si>
  <si>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</si>
  <si>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</si>
  <si>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</si>
  <si>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</si>
  <si>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</si>
  <si>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</si>
  <si>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</si>
  <si>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</si>
  <si>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</si>
  <si>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</si>
  <si>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</si>
  <si>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</si>
  <si>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</si>
  <si>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</si>
  <si>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</si>
  <si>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</si>
  <si>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</si>
  <si>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</si>
  <si>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</si>
  <si>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</si>
  <si>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</si>
  <si>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</si>
  <si>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</si>
  <si>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</si>
  <si>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</si>
  <si>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</si>
  <si>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</si>
  <si>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</si>
  <si>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</si>
  <si>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</si>
  <si>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</si>
  <si>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</si>
  <si>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</si>
  <si>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</si>
  <si>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</si>
  <si>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</si>
  <si>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</si>
  <si>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</si>
  <si>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</si>
  <si>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</si>
  <si>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</si>
  <si>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</si>
  <si>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</si>
  <si>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</si>
  <si>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</si>
  <si>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</si>
  <si>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</si>
  <si>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</si>
  <si>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</si>
  <si>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</si>
  <si>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</si>
  <si>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</si>
  <si>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</si>
  <si>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</si>
  <si>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</si>
  <si>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</si>
  <si>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</si>
  <si>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</si>
  <si>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</si>
  <si>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</si>
  <si>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</si>
  <si>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</si>
  <si>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</si>
  <si>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</si>
  <si>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</si>
  <si>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</si>
  <si>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</si>
  <si>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</si>
  <si>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</si>
  <si>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</si>
  <si>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</si>
  <si>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</si>
  <si>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</si>
  <si>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</si>
  <si>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</si>
  <si>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</si>
  <si>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</si>
  <si>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</si>
  <si>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</si>
  <si>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</si>
  <si>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</si>
  <si>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</si>
  <si>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</si>
  <si>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</si>
  <si>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</si>
  <si>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</si>
  <si>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</si>
  <si>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</si>
  <si>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</si>
  <si>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</si>
  <si>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</si>
  <si>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</si>
  <si>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</si>
  <si>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</si>
  <si>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</si>
  <si>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</si>
  <si>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</si>
  <si>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</si>
  <si>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</si>
  <si>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</si>
  <si>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</si>
  <si>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</si>
  <si>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</si>
  <si>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</si>
  <si>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</si>
  <si>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</si>
  <si>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</si>
  <si>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</si>
  <si>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</si>
  <si>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</si>
  <si>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</si>
  <si>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</si>
  <si>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</si>
  <si>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</si>
  <si>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</si>
  <si>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</si>
  <si>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</si>
  <si>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</si>
  <si>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</si>
  <si>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</si>
  <si>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</si>
  <si>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</si>
  <si>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</si>
  <si>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</si>
  <si>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</si>
  <si>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</si>
  <si>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</si>
  <si>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</si>
  <si>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</si>
  <si>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</si>
  <si>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</si>
  <si>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</si>
  <si>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</si>
  <si>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</si>
  <si>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</si>
  <si>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</si>
  <si>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</si>
  <si>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</si>
  <si>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</si>
  <si>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</si>
  <si>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</si>
  <si>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</si>
  <si>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</si>
  <si>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</si>
  <si>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</si>
  <si>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</si>
  <si>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</si>
  <si>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</si>
  <si>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</si>
  <si>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</si>
  <si>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</si>
  <si>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</si>
  <si>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</si>
  <si>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</si>
  <si>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</si>
  <si>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</si>
  <si>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</si>
  <si>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</si>
  <si>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</si>
  <si>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</si>
  <si>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</si>
  <si>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</si>
  <si>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</si>
  <si>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</si>
  <si>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</si>
  <si>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</si>
  <si>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</si>
  <si>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</si>
  <si>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</si>
  <si>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</si>
  <si>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</si>
  <si>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</si>
  <si>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</si>
  <si>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</si>
  <si>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</si>
  <si>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</si>
  <si>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</si>
  <si>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</si>
  <si>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</si>
  <si>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</si>
  <si>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</si>
  <si>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</si>
  <si>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</si>
  <si>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</si>
  <si>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</si>
  <si>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</si>
  <si>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</si>
  <si>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</si>
  <si>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</si>
  <si>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</si>
  <si>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</si>
  <si>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</si>
  <si>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</si>
  <si>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</si>
  <si>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</si>
  <si>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</si>
  <si>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</si>
  <si>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</si>
  <si>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</si>
  <si>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</si>
  <si>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</si>
  <si>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</si>
  <si>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</si>
  <si>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</si>
  <si>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</si>
  <si>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</si>
  <si>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</si>
  <si>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</si>
  <si>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</si>
  <si>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</si>
  <si>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</si>
  <si>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</si>
  <si>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</si>
  <si>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</si>
  <si>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</si>
  <si>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</si>
  <si>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</si>
  <si>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</si>
  <si>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</si>
  <si>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</si>
  <si>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</si>
  <si>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</si>
  <si>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</si>
  <si>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</si>
  <si>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</si>
  <si>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</si>
  <si>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</si>
  <si>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</si>
  <si>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</si>
  <si>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</si>
  <si>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</si>
  <si>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</si>
  <si>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</si>
  <si>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</si>
  <si>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</si>
  <si>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</si>
  <si>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</si>
  <si>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</si>
  <si>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</si>
  <si>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</si>
  <si>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</si>
  <si>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</si>
  <si>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</si>
  <si>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</si>
  <si>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</si>
  <si>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</si>
  <si>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</si>
  <si>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</si>
  <si>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</si>
  <si>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</si>
  <si>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</si>
  <si>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</si>
  <si>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</si>
  <si>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</si>
  <si>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</si>
  <si>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</si>
  <si>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</si>
  <si>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</si>
  <si>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</si>
  <si>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</si>
  <si>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</si>
  <si>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</si>
  <si>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</si>
  <si>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</si>
  <si>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</si>
  <si>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</si>
  <si>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</si>
  <si>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</si>
  <si>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</si>
  <si>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</si>
  <si>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</si>
  <si>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</si>
  <si>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</si>
  <si>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</si>
  <si>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</si>
  <si>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</si>
  <si>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</si>
  <si>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</si>
  <si>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</si>
  <si>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</si>
  <si>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</si>
  <si>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</si>
  <si>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</si>
  <si>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</si>
  <si>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</si>
  <si>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</si>
  <si>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</si>
  <si>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</si>
  <si>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</si>
  <si>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</si>
  <si>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</si>
  <si>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</si>
  <si>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</si>
  <si>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</si>
  <si>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</si>
  <si>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</si>
  <si>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</si>
  <si>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</si>
  <si>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</si>
  <si>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</si>
  <si>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</si>
  <si>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</si>
  <si>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</si>
  <si>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</si>
  <si>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</si>
  <si>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</si>
  <si>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</si>
  <si>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</si>
  <si>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</si>
  <si>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</si>
  <si>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</si>
  <si>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</si>
  <si>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</si>
  <si>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</si>
  <si>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</si>
  <si>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</si>
  <si>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</si>
  <si>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</si>
  <si>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</si>
  <si>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</si>
  <si>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</si>
  <si>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</si>
  <si>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</si>
  <si>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</si>
  <si>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</si>
  <si>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</si>
  <si>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</si>
  <si>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</si>
  <si>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</si>
  <si>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</si>
  <si>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</si>
  <si>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</si>
  <si>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</si>
  <si>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</si>
  <si>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</si>
  <si>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</si>
  <si>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</si>
  <si>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</si>
  <si>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</si>
  <si>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</si>
  <si>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</si>
  <si>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</si>
  <si>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</si>
  <si>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</si>
  <si>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</si>
  <si>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</si>
  <si>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</si>
  <si>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</si>
  <si>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</si>
  <si>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</si>
  <si>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</si>
  <si>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</si>
  <si>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</si>
  <si>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</si>
  <si>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</si>
  <si>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</si>
  <si>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</si>
  <si>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</si>
  <si>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</si>
  <si>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</si>
  <si>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</si>
  <si>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</si>
  <si>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</si>
  <si>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</si>
  <si>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</si>
  <si>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</si>
  <si>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</si>
  <si>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</si>
  <si>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</si>
  <si>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</si>
  <si>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</si>
  <si>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</si>
  <si>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</si>
  <si>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</si>
  <si>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</si>
  <si>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</si>
  <si>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</si>
  <si>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</si>
  <si>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</si>
  <si>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</si>
  <si>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</si>
  <si>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</si>
  <si>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</si>
  <si>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</si>
  <si>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</si>
  <si>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</si>
  <si>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</si>
  <si>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</si>
  <si>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</si>
  <si>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</si>
  <si>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</si>
  <si>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</si>
  <si>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</si>
  <si>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</si>
  <si>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</si>
  <si>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</si>
  <si>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</si>
  <si>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</si>
  <si>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</si>
  <si>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</si>
  <si>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</si>
  <si>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</si>
  <si>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</si>
  <si>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</si>
  <si>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</si>
  <si>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</si>
  <si>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</si>
  <si>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</si>
  <si>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</si>
  <si>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</si>
  <si>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</si>
  <si>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</si>
  <si>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</si>
  <si>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</si>
  <si>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</si>
  <si>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</si>
  <si>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</si>
  <si>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</si>
  <si>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</si>
  <si>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</si>
  <si>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</si>
  <si>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</si>
  <si>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</si>
  <si>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</si>
  <si>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</si>
  <si>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</si>
  <si>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</si>
  <si>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</si>
  <si>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</si>
  <si>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</si>
  <si>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</si>
  <si>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</si>
  <si>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</si>
  <si>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</si>
  <si>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</si>
  <si>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</si>
  <si>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</si>
  <si>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</si>
  <si>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</si>
  <si>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</si>
  <si>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</si>
  <si>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</si>
  <si>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</si>
  <si>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</si>
  <si>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</si>
  <si>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</si>
  <si>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</si>
  <si>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</si>
  <si>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</si>
  <si>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</si>
  <si>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</si>
  <si>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</si>
  <si>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</si>
  <si>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</si>
  <si>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</si>
  <si>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</si>
  <si>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</si>
  <si>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</si>
  <si>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</si>
  <si>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</si>
  <si>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</si>
  <si>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</si>
  <si>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</si>
  <si>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</si>
  <si>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</si>
  <si>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</si>
  <si>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</si>
  <si>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</si>
  <si>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</si>
  <si>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</si>
  <si>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</si>
  <si>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</si>
  <si>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</si>
  <si>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</si>
  <si>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</si>
  <si>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</si>
  <si>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</si>
  <si>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</si>
  <si>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</si>
  <si>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</si>
  <si>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</si>
  <si>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</si>
  <si>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</si>
  <si>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</si>
  <si>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</si>
  <si>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</si>
  <si>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</si>
  <si>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</si>
  <si>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</si>
  <si>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</si>
  <si>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</si>
  <si>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</si>
  <si>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</si>
  <si>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</si>
  <si>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</si>
  <si>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</si>
  <si>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</si>
  <si>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</si>
  <si>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</si>
  <si>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</si>
  <si>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</si>
  <si>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</si>
  <si>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</si>
  <si>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</si>
  <si>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</si>
  <si>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</si>
  <si>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</si>
  <si>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</si>
  <si>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</si>
  <si>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</si>
  <si>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</si>
  <si>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</si>
  <si>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</si>
  <si>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</si>
  <si>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</si>
  <si>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</si>
  <si>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</si>
  <si>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</si>
  <si>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</si>
  <si>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</si>
  <si>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</si>
  <si>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</si>
  <si>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</si>
  <si>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</si>
  <si>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</si>
  <si>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</si>
  <si>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</si>
  <si>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</si>
  <si>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</si>
  <si>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</si>
  <si>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</si>
  <si>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</si>
  <si>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</si>
  <si>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</si>
  <si>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</si>
  <si>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</si>
  <si>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</si>
  <si>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</si>
  <si>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</si>
  <si>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</si>
  <si>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</si>
  <si>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</si>
  <si>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</si>
  <si>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</si>
  <si>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</si>
  <si>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</si>
  <si>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</si>
  <si>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</si>
  <si>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</si>
  <si>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</si>
  <si>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</si>
  <si>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</si>
  <si>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</si>
  <si>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</si>
  <si>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</si>
  <si>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</si>
  <si>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</si>
  <si>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</si>
  <si>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</si>
  <si>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</si>
  <si>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</si>
  <si>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</si>
  <si>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</si>
  <si>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</si>
  <si>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</si>
  <si>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</si>
  <si>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</si>
  <si>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</si>
  <si>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</si>
  <si>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</si>
  <si>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</si>
  <si>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</si>
  <si>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</si>
  <si>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</si>
  <si>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</si>
  <si>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</si>
  <si>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</si>
  <si>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</si>
  <si>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</si>
  <si>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</si>
  <si>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</si>
  <si>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</si>
  <si>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</si>
  <si>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</si>
  <si>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</si>
  <si>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</si>
  <si>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</si>
  <si>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</si>
  <si>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</si>
  <si>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</si>
  <si>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</si>
  <si>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</si>
  <si>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</si>
  <si>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</si>
  <si>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</si>
  <si>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</si>
  <si>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</si>
  <si>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</si>
  <si>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</si>
  <si>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</si>
  <si>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</si>
  <si>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</si>
  <si>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</si>
  <si>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</si>
  <si>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</si>
  <si>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</si>
  <si>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</si>
  <si>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</si>
  <si>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</si>
  <si>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</si>
  <si>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</si>
  <si>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</si>
  <si>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</si>
  <si>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</si>
  <si>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</si>
  <si>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</si>
  <si>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</si>
  <si>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</si>
  <si>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</si>
  <si>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</si>
  <si>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</si>
  <si>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</si>
  <si>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</si>
  <si>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</si>
  <si>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</si>
  <si>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</si>
  <si>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</si>
  <si>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</si>
  <si>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</si>
  <si>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</si>
  <si>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</si>
  <si>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</si>
  <si>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</si>
  <si>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</si>
  <si>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</si>
  <si>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</si>
  <si>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</si>
  <si>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</si>
  <si>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</si>
  <si>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</si>
  <si>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</si>
  <si>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</si>
  <si>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</si>
  <si>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</si>
  <si>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</si>
  <si>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</si>
  <si>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</si>
  <si>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</si>
  <si>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</si>
  <si>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</si>
  <si>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</si>
  <si>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</si>
  <si>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</si>
  <si>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</si>
  <si>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</si>
  <si>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</si>
  <si>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</si>
  <si>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</si>
  <si>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</si>
  <si>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</si>
  <si>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</si>
  <si>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</si>
  <si>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</si>
  <si>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</si>
  <si>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</si>
  <si>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</si>
  <si>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</si>
  <si>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</si>
  <si>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</si>
  <si>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</si>
  <si>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</si>
  <si>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</si>
  <si>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</si>
  <si>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</si>
  <si>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</si>
  <si>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</si>
  <si>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</si>
  <si>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</si>
  <si>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</si>
  <si>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</si>
  <si>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</si>
  <si>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</si>
  <si>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</si>
  <si>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</si>
  <si>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</si>
  <si>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</si>
  <si>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</si>
  <si>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</si>
  <si>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</si>
  <si>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</si>
  <si>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</si>
  <si>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</si>
  <si>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</si>
  <si>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</si>
  <si>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</si>
  <si>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</si>
  <si>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</si>
  <si>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</si>
  <si>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</si>
  <si>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</si>
  <si>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</si>
  <si>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</si>
  <si>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</si>
  <si>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</si>
  <si>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</si>
  <si>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</si>
  <si>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</si>
  <si>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</si>
  <si>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</si>
  <si>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</si>
  <si>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</si>
  <si>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</si>
  <si>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</si>
  <si>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</si>
  <si>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</si>
  <si>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</si>
  <si>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</si>
  <si>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</si>
  <si>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</si>
  <si>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</si>
  <si>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</si>
  <si>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</si>
  <si>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</si>
  <si>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</si>
  <si>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</si>
  <si>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</si>
  <si>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</si>
  <si>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</si>
  <si>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</si>
  <si>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</si>
  <si>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</si>
  <si>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</si>
  <si>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</si>
  <si>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</si>
  <si>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</si>
  <si>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</si>
  <si>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</si>
  <si>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</si>
  <si>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</si>
  <si>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</si>
  <si>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</si>
  <si>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</si>
  <si>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</si>
  <si>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</si>
  <si>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</si>
  <si>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</si>
  <si>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</si>
  <si>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</si>
  <si>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</si>
  <si>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</si>
  <si>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</si>
  <si>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</si>
  <si>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</si>
  <si>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</si>
  <si>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</si>
  <si>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</si>
  <si>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</si>
  <si>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</si>
  <si>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</si>
  <si>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</si>
  <si>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</si>
  <si>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</si>
  <si>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</si>
  <si>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</si>
  <si>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</si>
  <si>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</si>
  <si>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</si>
  <si>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</si>
  <si>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</si>
  <si>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</si>
  <si>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</si>
  <si>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</si>
  <si>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</si>
  <si>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</si>
  <si>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</si>
  <si>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</si>
  <si>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</si>
  <si>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</si>
  <si>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</si>
  <si>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</si>
  <si>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</si>
  <si>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</si>
  <si>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</si>
  <si>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</si>
  <si>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</si>
  <si>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</si>
  <si>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</si>
  <si>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</si>
  <si>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</si>
  <si>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</si>
  <si>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</si>
  <si>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</si>
  <si>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</si>
  <si>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</si>
  <si>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</si>
  <si>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</si>
  <si>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</si>
  <si>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</si>
  <si>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</si>
  <si>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</si>
  <si>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</si>
  <si>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</si>
  <si>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</si>
  <si>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</si>
  <si>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</si>
  <si>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</si>
  <si>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</si>
  <si>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</si>
  <si>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</si>
  <si>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</si>
  <si>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</si>
  <si>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</si>
  <si>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</si>
  <si>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</si>
  <si>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</si>
  <si>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</si>
  <si>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</si>
  <si>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</si>
  <si>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</si>
  <si>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</si>
  <si>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</si>
  <si>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</si>
  <si>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</si>
  <si>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</si>
  <si>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</si>
  <si>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</si>
  <si>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</si>
  <si>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</si>
  <si>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</si>
  <si>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</si>
  <si>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</si>
  <si>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</si>
  <si>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</si>
  <si>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</si>
  <si>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</si>
  <si>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</si>
  <si>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</si>
  <si>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</si>
  <si>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</si>
  <si>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</si>
  <si>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</si>
  <si>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</si>
  <si>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</si>
  <si>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</si>
  <si>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</si>
  <si>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</si>
  <si>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</si>
  <si>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</si>
  <si>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</si>
  <si>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</si>
  <si>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</si>
  <si>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</si>
  <si>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</si>
  <si>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</si>
  <si>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</si>
  <si>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</si>
  <si>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</si>
  <si>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</si>
  <si>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</si>
  <si>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</si>
  <si>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</si>
  <si>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</si>
  <si>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</si>
  <si>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</si>
  <si>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</si>
  <si>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</si>
  <si>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</si>
  <si>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</si>
  <si>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</si>
  <si>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</si>
  <si>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</si>
  <si>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</si>
  <si>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</si>
  <si>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</si>
  <si>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</si>
  <si>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</si>
  <si>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</si>
  <si>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</si>
  <si>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</si>
  <si>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</si>
  <si>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</si>
  <si>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</si>
  <si>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</si>
  <si>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</si>
  <si>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</si>
  <si>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</si>
  <si>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</si>
  <si>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</si>
  <si>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</si>
  <si>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</si>
  <si>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</si>
  <si>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</si>
  <si>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</si>
  <si>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</si>
  <si>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</si>
  <si>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</si>
  <si>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</si>
  <si>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</si>
  <si>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</si>
  <si>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</si>
  <si>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</si>
  <si>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</si>
  <si>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</si>
  <si>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</si>
  <si>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</si>
  <si>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</si>
  <si>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</si>
  <si>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</si>
  <si>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</si>
  <si>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</si>
  <si>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</si>
  <si>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</si>
  <si>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</si>
  <si>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</si>
  <si>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</si>
  <si>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</si>
  <si>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</si>
  <si>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</si>
  <si>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</si>
  <si>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</si>
  <si>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</si>
  <si>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</si>
  <si>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</si>
  <si>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</si>
  <si>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</si>
  <si>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</si>
  <si>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</si>
  <si>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</si>
  <si>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</si>
  <si>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</si>
  <si>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</si>
  <si>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</si>
  <si>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</si>
  <si>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</si>
  <si>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</si>
  <si>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</si>
  <si>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</si>
  <si>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</si>
  <si>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</si>
  <si>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</si>
  <si>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</si>
  <si>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</si>
  <si>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</si>
  <si>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</si>
  <si>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</si>
  <si>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</si>
  <si>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</si>
  <si>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</si>
  <si>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</si>
  <si>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</si>
  <si>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</si>
  <si>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</si>
  <si>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</si>
  <si>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</si>
  <si>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</si>
  <si>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</si>
  <si>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</si>
  <si>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</si>
  <si>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</si>
  <si>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</si>
  <si>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</si>
  <si>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</si>
  <si>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</si>
  <si>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</si>
  <si>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</si>
  <si>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</si>
  <si>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</si>
  <si>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</si>
  <si>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</si>
  <si>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</si>
  <si>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</si>
  <si>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</si>
  <si>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</si>
  <si>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</si>
  <si>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</si>
  <si>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</si>
  <si>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</si>
  <si>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</si>
  <si>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</si>
  <si>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</si>
  <si>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</si>
  <si>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</si>
  <si>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</si>
  <si>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</si>
  <si>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</si>
  <si>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</si>
  <si>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</si>
  <si>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</si>
  <si>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</si>
  <si>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</si>
  <si>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</si>
  <si>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</si>
  <si>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</si>
  <si>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</si>
  <si>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</si>
  <si>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</si>
  <si>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</si>
  <si>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</si>
  <si>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</si>
  <si>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</si>
  <si>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</si>
  <si>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</si>
  <si>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</si>
  <si>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</si>
  <si>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</si>
  <si>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</si>
  <si>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</si>
  <si>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</si>
  <si>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</si>
  <si>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</si>
  <si>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</si>
  <si>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</si>
  <si>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</si>
  <si>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</si>
  <si>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</si>
  <si>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</si>
  <si>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</si>
  <si>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</si>
  <si>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</si>
  <si>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</si>
  <si>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</si>
  <si>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</si>
  <si>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</si>
  <si>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</si>
  <si>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</si>
  <si>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</si>
  <si>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</si>
  <si>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</si>
  <si>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</si>
  <si>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</si>
  <si>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</si>
  <si>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</si>
  <si>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</si>
  <si>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</si>
  <si>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</si>
  <si>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</si>
  <si>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</si>
  <si>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</si>
  <si>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</si>
  <si>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</si>
  <si>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</si>
  <si>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</si>
  <si>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</si>
  <si>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</si>
  <si>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</si>
  <si>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</si>
  <si>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</si>
  <si>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</si>
  <si>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</si>
  <si>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</si>
  <si>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</si>
  <si>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</si>
  <si>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</si>
  <si>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</si>
  <si>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</si>
  <si>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</si>
  <si>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</si>
  <si>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</si>
  <si>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</si>
  <si>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</si>
  <si>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</si>
  <si>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</si>
  <si>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</si>
  <si>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</si>
  <si>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</si>
  <si>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</si>
  <si>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</si>
  <si>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</si>
  <si>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</si>
  <si>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</si>
  <si>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</si>
  <si>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</si>
  <si>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</si>
  <si>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</si>
  <si>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</si>
  <si>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</si>
  <si>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</si>
  <si>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</si>
  <si>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</si>
  <si>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</si>
  <si>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</si>
  <si>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</si>
  <si>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</si>
  <si>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</si>
  <si>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</si>
  <si>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</si>
  <si>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</si>
  <si>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</si>
  <si>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</si>
  <si>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</si>
  <si>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</si>
  <si>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</si>
  <si>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</si>
  <si>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</si>
  <si>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</si>
  <si>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</si>
  <si>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</si>
  <si>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</si>
  <si>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</si>
  <si>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</si>
  <si>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</si>
  <si>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</si>
  <si>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</si>
  <si>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</si>
  <si>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</si>
  <si>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</si>
  <si>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</si>
  <si>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</si>
  <si>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</si>
  <si>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</si>
  <si>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</si>
  <si>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</si>
  <si>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</si>
  <si>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</si>
  <si>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</si>
  <si>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</si>
  <si>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</si>
  <si>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</si>
  <si>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</si>
  <si>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</si>
  <si>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</si>
  <si>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</si>
  <si>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</si>
  <si>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</si>
  <si>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</si>
  <si>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</si>
  <si>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</si>
  <si>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</si>
  <si>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</si>
  <si>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</si>
  <si>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</si>
  <si>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</si>
  <si>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</si>
  <si>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</si>
  <si>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</si>
  <si>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</si>
  <si>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</si>
  <si>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</si>
  <si>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</si>
  <si>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</si>
  <si>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</si>
  <si>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</si>
  <si>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</si>
  <si>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</si>
  <si>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</si>
  <si>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</si>
  <si>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</si>
  <si>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</si>
  <si>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</si>
  <si>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</si>
  <si>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</si>
  <si>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</si>
  <si>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</si>
  <si>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</si>
  <si>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</si>
  <si>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</si>
  <si>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</si>
  <si>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</si>
  <si>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</si>
  <si>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</si>
  <si>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</si>
  <si>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</si>
  <si>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</si>
  <si>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</si>
  <si>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</si>
  <si>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</si>
  <si>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</si>
  <si>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</si>
  <si>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</si>
  <si>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</si>
  <si>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</si>
  <si>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</si>
  <si>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</si>
  <si>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</si>
  <si>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</si>
  <si>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</si>
  <si>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</si>
  <si>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</si>
  <si>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</si>
  <si>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</si>
  <si>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</si>
  <si>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</si>
  <si>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</si>
  <si>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</si>
  <si>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</si>
  <si>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</si>
  <si>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</si>
  <si>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</si>
  <si>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</si>
  <si>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</si>
  <si>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</si>
  <si>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</si>
  <si>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</si>
  <si>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</si>
  <si>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</si>
  <si>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</si>
  <si>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</si>
  <si>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</si>
  <si>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</si>
  <si>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</si>
  <si>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</si>
  <si>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</si>
  <si>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</si>
  <si>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</si>
  <si>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</si>
  <si>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</si>
  <si>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</si>
  <si>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</si>
  <si>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</si>
  <si>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</si>
  <si>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</si>
  <si>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</si>
  <si>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</si>
  <si>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</si>
  <si>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</si>
  <si>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</si>
  <si>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</si>
  <si>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</si>
  <si>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</si>
  <si>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</si>
  <si>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</si>
  <si>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</si>
  <si>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</si>
  <si>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</si>
  <si>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</si>
  <si>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</si>
  <si>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</si>
  <si>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</si>
  <si>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</si>
  <si>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</si>
  <si>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</si>
  <si>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</si>
  <si>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</si>
  <si>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</si>
  <si>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</si>
  <si>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</si>
  <si>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</si>
  <si>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</si>
  <si>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</si>
  <si>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</si>
  <si>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</si>
  <si>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</si>
  <si>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</si>
  <si>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</si>
  <si>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</si>
  <si>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</si>
  <si>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</si>
  <si>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</si>
  <si>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</si>
  <si>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</si>
  <si>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</si>
  <si>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</si>
  <si>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</si>
  <si>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</si>
  <si>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</si>
  <si>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</si>
  <si>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</si>
  <si>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</si>
  <si>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</si>
  <si>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</si>
  <si>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</si>
  <si>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</si>
  <si>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</si>
  <si>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</si>
  <si>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</si>
  <si>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</si>
  <si>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</si>
  <si>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</si>
  <si>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</si>
  <si>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</si>
  <si>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</si>
  <si>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</si>
  <si>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</si>
  <si>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</si>
  <si>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</si>
  <si>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</si>
  <si>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</si>
  <si>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</si>
  <si>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</si>
  <si>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</si>
  <si>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</si>
  <si>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</si>
  <si>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</si>
  <si>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</si>
  <si>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</si>
  <si>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</si>
  <si>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</si>
  <si>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</si>
  <si>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</si>
  <si>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</si>
  <si>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</si>
  <si>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</si>
  <si>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</si>
  <si>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</si>
  <si>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</si>
  <si>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</si>
  <si>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</si>
  <si>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</si>
  <si>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</si>
  <si>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</si>
  <si>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</si>
  <si>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</si>
  <si>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</si>
  <si>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</si>
  <si>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</si>
  <si>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</si>
  <si>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</si>
  <si>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</si>
  <si>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</si>
  <si>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</si>
  <si>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</si>
  <si>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</si>
  <si>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</si>
  <si>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</si>
  <si>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</si>
  <si>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</si>
  <si>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</si>
  <si>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</si>
  <si>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</si>
  <si>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</si>
  <si>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</si>
  <si>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</si>
  <si>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</si>
  <si>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</si>
  <si>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</si>
  <si>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</si>
  <si>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</si>
  <si>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</si>
  <si>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</si>
  <si>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</si>
  <si>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</si>
  <si>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</si>
  <si>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</si>
  <si>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</si>
  <si>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</si>
  <si>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</si>
  <si>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</si>
  <si>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</si>
  <si>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</si>
  <si>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</si>
  <si>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</si>
  <si>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</si>
  <si>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</si>
  <si>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</si>
  <si>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</si>
  <si>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</si>
  <si>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</si>
  <si>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</si>
  <si>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</si>
  <si>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</si>
  <si>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</si>
  <si>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</si>
  <si>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</si>
  <si>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</si>
  <si>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</si>
  <si>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</si>
  <si>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</si>
  <si>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</si>
  <si>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</si>
  <si>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</si>
  <si>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</si>
  <si>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</si>
  <si>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</si>
  <si>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</si>
  <si>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</si>
  <si>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</si>
  <si>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</si>
  <si>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</si>
  <si>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</si>
  <si>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</si>
  <si>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</si>
  <si>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</si>
  <si>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</si>
  <si>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</si>
  <si>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</si>
  <si>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</si>
  <si>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</si>
  <si>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</si>
  <si>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</si>
  <si>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</si>
  <si>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</si>
  <si>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</si>
  <si>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</si>
  <si>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</si>
  <si>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</si>
  <si>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</si>
  <si>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</si>
  <si>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</si>
  <si>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</si>
  <si>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</si>
  <si>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</si>
  <si>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</si>
  <si>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</si>
  <si>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</si>
  <si>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</si>
  <si>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</si>
  <si>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</si>
  <si>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</si>
  <si>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</si>
  <si>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</si>
  <si>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</si>
  <si>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</si>
  <si>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</si>
  <si>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</si>
  <si>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</si>
  <si>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</si>
  <si>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</si>
  <si>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</si>
  <si>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</si>
  <si>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</si>
  <si>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</si>
  <si>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</si>
  <si>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</si>
  <si>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</si>
  <si>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</si>
  <si>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</si>
  <si>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</si>
  <si>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</si>
  <si>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</si>
  <si>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</si>
  <si>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</si>
  <si>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</si>
  <si>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</si>
  <si>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</si>
  <si>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</si>
  <si>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</si>
  <si>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</si>
  <si>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</si>
  <si>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</si>
  <si>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</si>
  <si>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</si>
  <si>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</si>
  <si>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</si>
  <si>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</si>
  <si>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</si>
  <si>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</si>
  <si>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</si>
  <si>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</si>
  <si>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</si>
  <si>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</si>
  <si>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</si>
  <si>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</si>
  <si>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</si>
  <si>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</si>
  <si>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</si>
  <si>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</si>
  <si>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</si>
  <si>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</si>
  <si>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</si>
  <si>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</si>
  <si>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</si>
  <si>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</si>
  <si>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</si>
  <si>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</si>
  <si>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</si>
  <si>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</si>
  <si>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</si>
  <si>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</si>
  <si>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</si>
  <si>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</si>
  <si>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</si>
  <si>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</si>
  <si>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</si>
  <si>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</si>
  <si>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</si>
  <si>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</si>
  <si>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</si>
  <si>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</si>
  <si>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</si>
  <si>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</si>
  <si>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</si>
  <si>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</si>
  <si>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</si>
  <si>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</si>
  <si>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</si>
  <si>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</si>
  <si>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</si>
  <si>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</si>
  <si>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</si>
  <si>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</si>
  <si>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</si>
  <si>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</si>
  <si>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</si>
  <si>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</si>
  <si>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</si>
  <si>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</si>
  <si>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</si>
  <si>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</si>
  <si>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</si>
  <si>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</si>
  <si>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</si>
  <si>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</si>
  <si>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</si>
  <si>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</si>
  <si>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</si>
  <si>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</si>
  <si>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</si>
  <si>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</si>
  <si>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</si>
  <si>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</si>
  <si>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</si>
  <si>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</si>
  <si>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</si>
  <si>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</si>
  <si>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</si>
  <si>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</si>
  <si>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</si>
  <si>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</si>
  <si>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</si>
  <si>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</si>
  <si>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</si>
  <si>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</si>
  <si>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</si>
  <si>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</si>
  <si>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</si>
  <si>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</si>
  <si>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</si>
  <si>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</si>
  <si>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</si>
  <si>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</si>
  <si>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</si>
  <si>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</si>
  <si>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</si>
  <si>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</si>
  <si>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</si>
  <si>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</si>
  <si>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</si>
  <si>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</si>
  <si>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</si>
  <si>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</si>
  <si>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</si>
  <si>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</si>
  <si>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</si>
  <si>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</si>
  <si>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</si>
  <si>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</si>
  <si>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</si>
  <si>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</si>
  <si>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</si>
  <si>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</si>
  <si>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</si>
  <si>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</si>
  <si>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</si>
  <si>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</si>
  <si>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</si>
  <si>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</si>
  <si>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</si>
  <si>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</si>
  <si>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</si>
  <si>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</si>
  <si>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</si>
  <si>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</si>
  <si>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</si>
  <si>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</si>
  <si>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</si>
  <si>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</si>
  <si>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</si>
  <si>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</si>
  <si>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</si>
  <si>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</si>
  <si>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</si>
  <si>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</si>
  <si>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</si>
  <si>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</si>
  <si>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</si>
  <si>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</si>
  <si>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</si>
  <si>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</si>
  <si>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</si>
  <si>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</si>
  <si>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</si>
  <si>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</si>
  <si>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</si>
  <si>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</si>
  <si>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</si>
  <si>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</si>
  <si>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</si>
  <si>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</si>
  <si>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</si>
  <si>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</si>
  <si>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</si>
  <si>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</si>
  <si>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</si>
  <si>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</si>
  <si>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</si>
  <si>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</si>
  <si>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</si>
  <si>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</si>
  <si>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</si>
  <si>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</si>
  <si>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</si>
  <si>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</si>
  <si>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</si>
  <si>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</si>
  <si>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</si>
  <si>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</si>
  <si>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</si>
  <si>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</si>
  <si>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</si>
  <si>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</si>
  <si>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</si>
  <si>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</si>
  <si>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</si>
  <si>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</si>
  <si>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</si>
  <si>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</si>
  <si>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</si>
  <si>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</si>
  <si>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</si>
  <si>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</si>
  <si>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</si>
  <si>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</si>
  <si>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</si>
  <si>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</si>
  <si>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</si>
  <si>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</si>
  <si>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</si>
  <si>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</si>
  <si>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</si>
  <si>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</si>
  <si>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</si>
  <si>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</si>
  <si>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</si>
  <si>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</si>
  <si>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</si>
  <si>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</si>
  <si>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</si>
  <si>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</si>
  <si>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</si>
  <si>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</si>
  <si>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</si>
  <si>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</si>
  <si>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</si>
  <si>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</si>
  <si>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</si>
  <si>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</si>
  <si>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</si>
  <si>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</si>
  <si>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</si>
  <si>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</si>
  <si>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</si>
  <si>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</si>
  <si>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</si>
  <si>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</si>
  <si>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</si>
  <si>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</si>
  <si>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</si>
  <si>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</si>
  <si>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</si>
  <si>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</si>
  <si>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</si>
  <si>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</si>
  <si>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</si>
  <si>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</si>
  <si>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</si>
  <si>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</si>
  <si>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</si>
  <si>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</si>
  <si>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</si>
  <si>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</si>
  <si>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</si>
  <si>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</si>
  <si>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</si>
  <si>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</si>
  <si>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</si>
  <si>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</si>
  <si>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</si>
  <si>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</si>
  <si>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</si>
  <si>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</si>
  <si>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</si>
  <si>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</si>
  <si>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</si>
  <si>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</si>
  <si>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</si>
  <si>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</si>
  <si>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</si>
  <si>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</si>
  <si>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</si>
  <si>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</si>
  <si>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</si>
  <si>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</si>
  <si>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</si>
  <si>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</si>
  <si>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</si>
  <si>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</si>
  <si>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</si>
  <si>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</si>
  <si>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</si>
  <si>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</si>
  <si>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</si>
  <si>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</si>
  <si>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</si>
  <si>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</si>
  <si>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</si>
  <si>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</si>
  <si>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</si>
  <si>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</si>
  <si>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</si>
  <si>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</si>
  <si>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</si>
  <si>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</si>
  <si>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</si>
  <si>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</si>
  <si>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</si>
  <si>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</si>
  <si>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</si>
  <si>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</si>
  <si>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</si>
  <si>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</si>
  <si>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</si>
  <si>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</si>
  <si>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</si>
  <si>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</si>
  <si>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</si>
  <si>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</si>
  <si>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</si>
  <si>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</si>
  <si>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</si>
  <si>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</si>
  <si>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</si>
  <si>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</si>
  <si>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</si>
  <si>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</si>
  <si>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</si>
  <si>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</si>
  <si>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</si>
  <si>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</si>
  <si>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</si>
  <si>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</si>
  <si>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</si>
  <si>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</si>
  <si>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</si>
  <si>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</si>
  <si>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</si>
  <si>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</si>
  <si>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</si>
  <si>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</si>
  <si>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</si>
  <si>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</si>
  <si>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</si>
  <si>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</si>
  <si>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</si>
  <si>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</si>
  <si>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</si>
  <si>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</si>
  <si>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</si>
  <si>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</si>
  <si>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</si>
  <si>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</si>
  <si>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</si>
  <si>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</si>
  <si>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</si>
  <si>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</si>
  <si>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</si>
  <si>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</si>
  <si>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</si>
  <si>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</si>
  <si>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</si>
  <si>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</si>
  <si>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</si>
  <si>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</si>
  <si>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</si>
  <si>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</si>
  <si>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</si>
  <si>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</si>
  <si>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</si>
  <si>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</si>
  <si>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</si>
  <si>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</si>
  <si>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</si>
  <si>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</si>
  <si>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</si>
  <si>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</si>
  <si>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</si>
  <si>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</si>
  <si>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</si>
  <si>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</si>
  <si>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</si>
  <si>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</si>
  <si>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</si>
  <si>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</si>
  <si>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</si>
  <si>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</si>
  <si>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</si>
  <si>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</si>
  <si>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</si>
  <si>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</si>
  <si>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</si>
  <si>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</si>
  <si>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</si>
  <si>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</si>
  <si>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</si>
  <si>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</si>
  <si>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</si>
  <si>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</si>
  <si>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</si>
  <si>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</si>
  <si>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</si>
  <si>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</si>
  <si>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</si>
  <si>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</si>
  <si>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</si>
  <si>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</si>
  <si>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</si>
  <si>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</si>
  <si>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</si>
  <si>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</si>
  <si>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</si>
  <si>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</si>
  <si>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</si>
  <si>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</si>
  <si>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</si>
  <si>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</si>
  <si>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</si>
  <si>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</si>
  <si>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</si>
  <si>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</si>
  <si>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</si>
  <si>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</si>
  <si>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</si>
  <si>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</si>
  <si>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</si>
  <si>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</si>
  <si>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</si>
  <si>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</si>
  <si>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</si>
  <si>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</si>
  <si>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</si>
  <si>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</si>
  <si>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</si>
  <si>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</si>
  <si>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</si>
  <si>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</si>
  <si>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</si>
  <si>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</si>
  <si>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</si>
  <si>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</si>
  <si>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</si>
  <si>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</si>
  <si>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</si>
  <si>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</si>
  <si>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</si>
  <si>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</si>
  <si>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</si>
  <si>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</si>
  <si>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</si>
  <si>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</si>
  <si>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</si>
  <si>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</si>
  <si>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</si>
  <si>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</si>
  <si>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</si>
  <si>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</si>
  <si>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</si>
  <si>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</si>
  <si>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</si>
  <si>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</si>
  <si>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</si>
  <si>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</si>
  <si>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</si>
  <si>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</si>
  <si>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</si>
  <si>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</si>
  <si>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</si>
  <si>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</si>
  <si>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</si>
  <si>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</si>
  <si>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</si>
  <si>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</si>
  <si>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</si>
  <si>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</si>
  <si>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</si>
  <si>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</si>
  <si>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</si>
  <si>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</si>
  <si>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</si>
  <si>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</si>
  <si>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</si>
  <si>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</si>
  <si>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</si>
  <si>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</si>
  <si>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</si>
  <si>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</si>
  <si>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</si>
  <si>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</si>
  <si>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</si>
  <si>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</si>
  <si>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</si>
  <si>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</si>
  <si>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</si>
  <si>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</si>
  <si>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</si>
  <si>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</si>
  <si>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</si>
  <si>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</si>
  <si>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</si>
  <si>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</si>
  <si>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</si>
  <si>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</si>
  <si>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</si>
  <si>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</si>
  <si>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</si>
  <si>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</si>
  <si>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</si>
  <si>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</si>
  <si>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</si>
  <si>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</si>
  <si>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</si>
  <si>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</si>
  <si>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</si>
  <si>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</si>
  <si>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</si>
  <si>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</si>
  <si>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</si>
  <si>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</si>
  <si>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</si>
  <si>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</si>
  <si>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</si>
  <si>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</si>
  <si>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</si>
  <si>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</si>
  <si>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</si>
  <si>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</si>
  <si>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</si>
  <si>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</si>
  <si>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</si>
  <si>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</si>
  <si>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</si>
  <si>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</si>
  <si>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</si>
  <si>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</si>
  <si>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</si>
  <si>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</si>
  <si>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</si>
  <si>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</si>
  <si>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</si>
  <si>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</si>
  <si>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</si>
  <si>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</si>
  <si>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</si>
  <si>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</si>
  <si>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</si>
  <si>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</si>
  <si>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</si>
  <si>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</si>
  <si>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</si>
  <si>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</si>
  <si>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</si>
  <si>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</si>
  <si>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</si>
  <si>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</si>
  <si>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</si>
  <si>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</si>
  <si>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</si>
  <si>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</si>
  <si>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</si>
  <si>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</si>
  <si>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</si>
  <si>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</si>
  <si>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</si>
  <si>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</si>
  <si>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</si>
  <si>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</si>
  <si>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</si>
  <si>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</si>
  <si>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</si>
  <si>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</si>
  <si>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</si>
  <si>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</si>
  <si>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</si>
  <si>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</si>
  <si>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</si>
  <si>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</si>
  <si>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</si>
  <si>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</si>
  <si>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</si>
  <si>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</si>
  <si>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</si>
  <si>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</si>
  <si>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</si>
  <si>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</si>
  <si>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</si>
  <si>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</si>
  <si>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</si>
  <si>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</si>
  <si>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</si>
  <si>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</si>
  <si>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</si>
  <si>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</si>
  <si>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</si>
  <si>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</si>
  <si>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</si>
  <si>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</si>
  <si>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</si>
  <si>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</si>
  <si>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</si>
  <si>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</si>
  <si>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</si>
  <si>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</si>
  <si>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</si>
  <si>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</si>
  <si>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</si>
  <si>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</si>
  <si>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</si>
  <si>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</si>
  <si>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</si>
  <si>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</si>
  <si>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</si>
  <si>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</si>
  <si>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</si>
  <si>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</si>
  <si>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</si>
  <si>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</si>
  <si>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</si>
  <si>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</si>
  <si>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</si>
  <si>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</si>
  <si>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</si>
  <si>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</si>
  <si>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</si>
  <si>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</si>
  <si>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</si>
  <si>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</si>
  <si>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</si>
  <si>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</si>
  <si>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</si>
  <si>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</si>
  <si>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</si>
  <si>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</si>
  <si>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</si>
  <si>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</si>
  <si>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</si>
  <si>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</si>
  <si>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</si>
  <si>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</si>
  <si>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</si>
  <si>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</si>
  <si>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</si>
  <si>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</si>
  <si>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</si>
  <si>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</si>
  <si>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</si>
  <si>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</si>
  <si>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</si>
  <si>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</si>
  <si>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</si>
  <si>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</si>
  <si>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</si>
  <si>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</si>
  <si>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</si>
  <si>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</si>
  <si>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</si>
  <si>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</si>
  <si>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</si>
  <si>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</si>
  <si>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</si>
  <si>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</si>
  <si>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</si>
  <si>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</si>
  <si>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</si>
  <si>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</si>
  <si>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</si>
  <si>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</si>
  <si>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</si>
  <si>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</si>
  <si>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</si>
  <si>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</si>
  <si>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</si>
  <si>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</si>
  <si>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</si>
  <si>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</si>
  <si>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</si>
  <si>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</si>
  <si>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</si>
  <si>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</si>
  <si>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</si>
  <si>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</si>
  <si>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</si>
  <si>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</si>
  <si>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</si>
  <si>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</si>
  <si>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</si>
  <si>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</si>
  <si>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</si>
  <si>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</si>
  <si>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</si>
  <si>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</si>
  <si>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</si>
  <si>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</si>
  <si>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</si>
  <si>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</si>
  <si>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</si>
  <si>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</si>
  <si>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</si>
  <si>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</si>
  <si>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</si>
  <si>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</si>
  <si>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</si>
  <si>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</si>
  <si>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</si>
  <si>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</si>
  <si>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</si>
  <si>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</si>
  <si>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</si>
  <si>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</si>
  <si>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</si>
  <si>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</si>
  <si>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</si>
  <si>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</si>
  <si>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</si>
  <si>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</si>
  <si>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</si>
  <si>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</si>
  <si>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</si>
  <si>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</si>
  <si>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</si>
  <si>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</si>
  <si>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</si>
  <si>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</si>
  <si>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</si>
  <si>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</si>
  <si>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</si>
  <si>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</si>
  <si>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</si>
  <si>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</si>
  <si>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</si>
  <si>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</si>
  <si>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</si>
  <si>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</si>
  <si>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</si>
  <si>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</si>
  <si>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</si>
  <si>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</si>
  <si>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</si>
  <si>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</si>
  <si>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</si>
  <si>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</si>
  <si>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</si>
  <si>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</si>
  <si>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</si>
  <si>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</si>
  <si>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</si>
  <si>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</si>
  <si>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</si>
  <si>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</si>
  <si>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</si>
  <si>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</si>
  <si>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</si>
  <si>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</si>
  <si>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</si>
  <si>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</si>
  <si>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</si>
  <si>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</si>
  <si>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</si>
  <si>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</si>
  <si>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</si>
  <si>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</si>
  <si>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</si>
  <si>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</si>
  <si>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</si>
  <si>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</si>
  <si>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</si>
  <si>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</si>
  <si>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</si>
  <si>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</si>
  <si>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</si>
  <si>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</si>
  <si>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</si>
  <si>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</si>
  <si>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</si>
  <si>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</si>
  <si>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</si>
  <si>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</si>
  <si>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</si>
  <si>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</si>
  <si>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</si>
  <si>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</si>
  <si>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</si>
  <si>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</si>
  <si>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</si>
  <si>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</si>
  <si>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</si>
  <si>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</si>
  <si>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</si>
  <si>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</si>
  <si>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</si>
  <si>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</si>
  <si>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</si>
  <si>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</si>
  <si>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</si>
  <si>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</si>
  <si>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</si>
  <si>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</si>
  <si>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</si>
  <si>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</si>
  <si>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</si>
  <si>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</si>
  <si>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</si>
  <si>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</si>
  <si>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</si>
  <si>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</si>
  <si>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</si>
  <si>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</si>
  <si>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</si>
  <si>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</si>
  <si>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</si>
  <si>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</si>
  <si>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</si>
  <si>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</si>
  <si>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</si>
  <si>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</si>
  <si>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</si>
  <si>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</si>
  <si>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</si>
  <si>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</si>
  <si>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</si>
  <si>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</si>
  <si>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</si>
  <si>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</si>
  <si>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</si>
  <si>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</si>
  <si>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</si>
  <si>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</si>
  <si>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</si>
  <si>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</si>
  <si>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</si>
  <si>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</si>
  <si>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</si>
  <si>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</si>
  <si>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</si>
  <si>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</si>
  <si>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</si>
  <si>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</si>
  <si>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</si>
  <si>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</si>
  <si>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</si>
  <si>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</si>
  <si>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</si>
  <si>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</si>
  <si>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</si>
  <si>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</si>
  <si>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</si>
  <si>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</si>
  <si>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</si>
  <si>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</si>
  <si>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</si>
  <si>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</si>
  <si>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</si>
  <si>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</si>
  <si>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</si>
  <si>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</si>
  <si>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</si>
  <si>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</si>
  <si>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</si>
  <si>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</si>
  <si>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</si>
  <si>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</si>
  <si>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</si>
  <si>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</si>
  <si>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</si>
  <si>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</si>
  <si>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</si>
  <si>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</si>
  <si>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</si>
  <si>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</si>
  <si>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</si>
  <si>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</si>
  <si>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</si>
  <si>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</si>
  <si>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</si>
  <si>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</si>
  <si>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</si>
  <si>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</si>
  <si>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</si>
  <si>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</si>
  <si>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</si>
  <si>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</si>
  <si>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</si>
  <si>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</si>
  <si>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</si>
  <si>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</si>
  <si>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</si>
  <si>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</si>
  <si>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</si>
  <si>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</si>
  <si>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</si>
  <si>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</si>
  <si>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</si>
  <si>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</si>
  <si>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</si>
  <si>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</si>
  <si>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</si>
  <si>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</si>
  <si>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</si>
  <si>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</si>
  <si>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</si>
  <si>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</si>
  <si>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</si>
  <si>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</si>
  <si>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</si>
  <si>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</si>
  <si>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</si>
  <si>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</si>
  <si>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</si>
  <si>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</si>
  <si>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</si>
  <si>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</si>
  <si>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</si>
  <si>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</si>
  <si>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</si>
  <si>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</si>
  <si>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</si>
  <si>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</si>
  <si>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</si>
  <si>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</si>
  <si>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</si>
  <si>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</si>
  <si>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</si>
  <si>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</si>
  <si>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</si>
  <si>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</si>
  <si>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</si>
  <si>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</si>
  <si>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</si>
  <si>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</si>
  <si>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</si>
  <si>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</si>
  <si>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</si>
  <si>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</si>
  <si>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</si>
  <si>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</si>
  <si>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</si>
  <si>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</si>
  <si>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</si>
  <si>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</si>
  <si>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</si>
  <si>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</si>
  <si>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</si>
  <si>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</si>
  <si>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</si>
  <si>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</si>
  <si>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</si>
  <si>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</si>
  <si>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</si>
  <si>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</si>
  <si>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</si>
  <si>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</si>
  <si>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</si>
  <si>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</si>
  <si>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</si>
  <si>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</si>
  <si>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</si>
  <si>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</si>
  <si>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</si>
  <si>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</si>
  <si>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</si>
  <si>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</si>
  <si>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</si>
  <si>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</si>
  <si>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</si>
  <si>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</si>
  <si>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</si>
  <si>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</si>
  <si>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</si>
  <si>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</si>
  <si>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</si>
  <si>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</si>
  <si>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</si>
  <si>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</si>
  <si>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</si>
  <si>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</si>
  <si>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</si>
  <si>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</si>
  <si>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</si>
  <si>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</si>
  <si>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</si>
  <si>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</si>
  <si>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</si>
  <si>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</si>
  <si>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</si>
  <si>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</si>
  <si>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</si>
  <si>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</si>
  <si>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</si>
  <si>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</si>
  <si>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</si>
  <si>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</si>
  <si>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</si>
  <si>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</si>
  <si>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</si>
  <si>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</si>
  <si>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</si>
  <si>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</si>
  <si>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</si>
  <si>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</si>
  <si>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</si>
  <si>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</si>
  <si>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</si>
  <si>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</si>
  <si>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</si>
  <si>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</si>
  <si>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</si>
  <si>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</si>
  <si>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</si>
  <si>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</si>
  <si>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</si>
  <si>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</si>
  <si>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</si>
  <si>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</si>
  <si>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</si>
  <si>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</si>
  <si>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</si>
  <si>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</si>
  <si>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</si>
  <si>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</si>
  <si>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</si>
  <si>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</si>
  <si>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</si>
  <si>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</si>
  <si>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</si>
  <si>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</si>
  <si>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</si>
  <si>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</si>
  <si>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</si>
  <si>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</si>
  <si>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</si>
  <si>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</si>
  <si>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</si>
  <si>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</si>
  <si>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</si>
  <si>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</si>
  <si>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</si>
  <si>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</si>
  <si>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</si>
  <si>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</si>
  <si>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</si>
  <si>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</si>
  <si>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</si>
  <si>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</si>
  <si>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</si>
  <si>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</si>
  <si>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</si>
  <si>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</si>
  <si>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</si>
  <si>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</si>
  <si>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</si>
  <si>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</si>
  <si>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</si>
  <si>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</si>
  <si>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</si>
  <si>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</si>
  <si>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</si>
  <si>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</si>
  <si>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</si>
  <si>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</si>
  <si>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</si>
  <si>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</si>
  <si>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</si>
  <si>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</si>
  <si>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</si>
  <si>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</si>
  <si>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</si>
  <si>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</si>
  <si>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</si>
  <si>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</si>
  <si>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</si>
  <si>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</si>
  <si>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</si>
  <si>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</si>
  <si>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</si>
  <si>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</si>
  <si>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</si>
  <si>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</si>
  <si>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</si>
  <si>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</si>
  <si>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</si>
  <si>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</si>
  <si>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</si>
  <si>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</si>
  <si>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</si>
  <si>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</si>
  <si>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</si>
  <si>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</si>
  <si>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</si>
  <si>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</si>
  <si>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</si>
  <si>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</si>
  <si>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</si>
  <si>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</si>
  <si>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</si>
  <si>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</si>
  <si>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</si>
  <si>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</si>
  <si>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</si>
  <si>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</si>
  <si>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</si>
  <si>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</si>
  <si>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</si>
  <si>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</si>
  <si>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</si>
  <si>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</si>
  <si>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</si>
  <si>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</si>
  <si>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</si>
  <si>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</si>
  <si>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</si>
  <si>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</si>
  <si>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</si>
  <si>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</si>
  <si>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</si>
  <si>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</si>
  <si>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</si>
  <si>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</si>
  <si>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</si>
  <si>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</si>
  <si>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</si>
  <si>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</si>
  <si>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</si>
  <si>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</si>
  <si>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</si>
  <si>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</si>
  <si>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</si>
  <si>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</si>
  <si>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</si>
  <si>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</si>
  <si>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</si>
  <si>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</si>
  <si>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</si>
  <si>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</si>
  <si>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</si>
  <si>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</si>
  <si>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</si>
  <si>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</si>
  <si>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</si>
  <si>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</si>
  <si>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</si>
  <si>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</si>
  <si>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</si>
  <si>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</si>
  <si>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</si>
  <si>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</si>
  <si>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</si>
  <si>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</si>
  <si>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</si>
  <si>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</si>
  <si>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</si>
  <si>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</si>
  <si>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</si>
  <si>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</si>
  <si>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</si>
  <si>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</si>
  <si>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</si>
  <si>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</si>
  <si>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</si>
  <si>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</si>
  <si>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</si>
  <si>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</si>
  <si>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</si>
  <si>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</si>
  <si>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</si>
  <si>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</si>
  <si>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</si>
  <si>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</si>
  <si>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</si>
  <si>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</si>
  <si>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</si>
  <si>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</si>
  <si>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</si>
  <si>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</si>
  <si>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</si>
  <si>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</si>
  <si>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</si>
  <si>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</si>
  <si>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</si>
  <si>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</si>
  <si>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</si>
  <si>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</si>
  <si>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</si>
  <si>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</si>
  <si>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</si>
  <si>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</si>
  <si>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</si>
  <si>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</si>
  <si>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</si>
  <si>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</si>
  <si>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</si>
  <si>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</si>
  <si>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</si>
  <si>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</si>
  <si>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</si>
  <si>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</si>
  <si>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</si>
  <si>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</si>
  <si>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</si>
  <si>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</si>
  <si>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</si>
  <si>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</si>
  <si>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</si>
  <si>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</si>
  <si>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</si>
  <si>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</si>
  <si>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</si>
  <si>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</si>
  <si>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</si>
  <si>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</si>
  <si>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</si>
  <si>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</si>
  <si>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</si>
  <si>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</si>
  <si>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</si>
  <si>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</si>
  <si>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</si>
  <si>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</si>
  <si>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</si>
  <si>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</si>
  <si>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</si>
  <si>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</si>
  <si>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</si>
  <si>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</si>
  <si>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</si>
  <si>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</si>
  <si>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</si>
  <si>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</si>
  <si>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</si>
  <si>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</si>
  <si>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</si>
  <si>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</si>
  <si>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</si>
  <si>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</si>
  <si>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</si>
  <si>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</si>
  <si>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</si>
  <si>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</si>
  <si>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</si>
  <si>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</si>
  <si>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</si>
  <si>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</si>
  <si>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</si>
  <si>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</si>
  <si>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</si>
  <si>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</si>
  <si>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</si>
  <si>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</si>
  <si>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</si>
  <si>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</si>
  <si>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</si>
  <si>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</si>
  <si>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</si>
  <si>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</si>
  <si>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</si>
  <si>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</si>
  <si>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</si>
  <si>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</si>
  <si>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</si>
  <si>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</si>
  <si>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</si>
  <si>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</si>
  <si>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</si>
  <si>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</si>
  <si>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</si>
  <si>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</si>
  <si>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</si>
  <si>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</si>
  <si>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</si>
  <si>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</si>
  <si>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</si>
  <si>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</si>
  <si>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</si>
  <si>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</si>
  <si>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</si>
  <si>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</si>
  <si>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</si>
  <si>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</si>
  <si>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</si>
  <si>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</si>
  <si>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</si>
  <si>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</si>
  <si>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</si>
  <si>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</si>
  <si>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</si>
  <si>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</si>
  <si>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</si>
  <si>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</si>
  <si>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</si>
  <si>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</si>
  <si>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</si>
  <si>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</si>
  <si>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</si>
  <si>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</si>
  <si>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</si>
  <si>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</si>
  <si>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</si>
  <si>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</si>
  <si>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</si>
  <si>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</si>
  <si>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</si>
  <si>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</si>
  <si>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</si>
  <si>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</si>
  <si>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</si>
  <si>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</si>
  <si>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</si>
  <si>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</si>
  <si>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</si>
  <si>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</si>
  <si>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</si>
  <si>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</si>
  <si>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</si>
  <si>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</si>
  <si>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</si>
  <si>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</si>
  <si>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</si>
  <si>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</si>
  <si>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</si>
  <si>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</si>
  <si>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</si>
  <si>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</si>
  <si>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</si>
  <si>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</si>
  <si>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</si>
  <si>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</si>
  <si>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</si>
  <si>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</si>
  <si>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</si>
  <si>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</si>
  <si>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</si>
  <si>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</si>
  <si>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</si>
  <si>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</si>
  <si>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</si>
  <si>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</si>
  <si>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</si>
  <si>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</si>
  <si>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</si>
  <si>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</si>
  <si>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</si>
  <si>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</si>
  <si>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</si>
  <si>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</si>
  <si>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</si>
  <si>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</si>
  <si>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</si>
  <si>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</si>
  <si>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</si>
  <si>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</si>
  <si>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</si>
  <si>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</si>
  <si>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</si>
  <si>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</si>
  <si>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</si>
  <si>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</si>
  <si>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</si>
  <si>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</si>
  <si>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</si>
  <si>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</si>
  <si>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</si>
  <si>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</si>
  <si>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</si>
  <si>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</si>
  <si>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</si>
  <si>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</si>
  <si>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</si>
  <si>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</si>
  <si>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</si>
  <si>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</si>
  <si>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</si>
  <si>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</si>
  <si>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</si>
  <si>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</si>
  <si>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</si>
  <si>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</si>
  <si>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</si>
  <si>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</si>
  <si>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</si>
  <si>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</si>
  <si>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</si>
  <si>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</si>
  <si>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</si>
  <si>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</si>
  <si>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</si>
  <si>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</si>
  <si>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</si>
  <si>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</si>
  <si>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</si>
  <si>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</si>
  <si>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</si>
  <si>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</si>
  <si>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</si>
  <si>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</si>
  <si>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</si>
  <si>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</si>
  <si>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</si>
  <si>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</si>
  <si>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</si>
  <si>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</si>
  <si>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</si>
  <si>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</si>
  <si>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</si>
  <si>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</si>
  <si>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</si>
  <si>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</si>
  <si>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</si>
  <si>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</si>
  <si>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</si>
  <si>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</si>
  <si>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</si>
  <si>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</si>
  <si>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</si>
  <si>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</si>
  <si>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</si>
  <si>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</si>
  <si>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</si>
  <si>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</si>
  <si>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</si>
  <si>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</si>
  <si>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</si>
  <si>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</si>
  <si>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</si>
  <si>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</si>
  <si>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</si>
  <si>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</si>
  <si>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</si>
  <si>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</si>
  <si>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</si>
  <si>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</si>
  <si>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</si>
  <si>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</si>
  <si>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</si>
  <si>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</si>
  <si>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</si>
  <si>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</si>
  <si>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</si>
  <si>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</si>
  <si>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</si>
  <si>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</si>
  <si>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</si>
  <si>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</si>
  <si>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</si>
  <si>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</si>
  <si>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</si>
  <si>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</si>
  <si>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</si>
  <si>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</si>
  <si>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</si>
  <si>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</si>
  <si>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</si>
  <si>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</si>
  <si>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</si>
  <si>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</si>
  <si>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</si>
  <si>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</si>
  <si>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</si>
  <si>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</si>
  <si>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</si>
  <si>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</si>
  <si>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</si>
  <si>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</si>
  <si>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</si>
  <si>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</si>
  <si>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</si>
  <si>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</si>
  <si>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</si>
  <si>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</si>
  <si>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</si>
  <si>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</si>
  <si>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</si>
  <si>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</si>
  <si>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</si>
  <si>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</si>
  <si>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</si>
  <si>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</si>
  <si>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</si>
  <si>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</si>
  <si>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</si>
  <si>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</si>
  <si>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</si>
  <si>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</si>
  <si>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</si>
  <si>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</si>
  <si>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</si>
  <si>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</si>
  <si>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</si>
  <si>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</si>
  <si>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</si>
  <si>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</si>
  <si>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</si>
  <si>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</si>
  <si>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</si>
  <si>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</si>
  <si>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</si>
  <si>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</si>
  <si>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</si>
  <si>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</si>
  <si>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</si>
  <si>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</si>
  <si>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</si>
  <si>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</si>
  <si>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</si>
  <si>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</si>
  <si>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</si>
  <si>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</si>
  <si>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</si>
  <si>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</si>
  <si>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</si>
  <si>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</si>
  <si>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</si>
  <si>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</si>
  <si>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</si>
  <si>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</si>
  <si>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</si>
  <si>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</si>
  <si>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</si>
  <si>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</si>
  <si>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</si>
  <si>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</si>
  <si>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</si>
  <si>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</si>
  <si>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</si>
  <si>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</si>
  <si>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</si>
  <si>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</si>
  <si>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</si>
  <si>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</si>
  <si>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</si>
  <si>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</si>
  <si>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</si>
  <si>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</si>
  <si>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</si>
  <si>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</si>
  <si>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</si>
  <si>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</si>
  <si>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</si>
  <si>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</si>
  <si>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</si>
  <si>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</si>
  <si>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</si>
  <si>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</si>
  <si>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</si>
  <si>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</si>
  <si>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</si>
  <si>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</si>
  <si>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</si>
  <si>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</si>
  <si>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</si>
  <si>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</si>
  <si>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</si>
  <si>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</si>
  <si>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</si>
  <si>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</si>
  <si>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</si>
  <si>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</si>
  <si>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</si>
  <si>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</si>
  <si>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</si>
  <si>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</si>
  <si>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</si>
  <si>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</si>
  <si>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</si>
  <si>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</si>
  <si>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</si>
  <si>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</si>
  <si>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</si>
  <si>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</si>
  <si>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</si>
  <si>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</si>
  <si>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</si>
  <si>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</si>
  <si>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</si>
  <si>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</si>
  <si>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</si>
  <si>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</si>
  <si>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</si>
  <si>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</si>
  <si>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</si>
  <si>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</si>
  <si>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</si>
  <si>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</si>
  <si>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</si>
  <si>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</si>
  <si>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</si>
  <si>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</si>
  <si>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</si>
  <si>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</si>
  <si>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</si>
  <si>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</si>
  <si>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</si>
  <si>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</si>
  <si>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</si>
  <si>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</si>
  <si>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</si>
  <si>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</si>
  <si>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</si>
  <si>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</si>
  <si>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</si>
  <si>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</si>
  <si>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</si>
  <si>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</si>
  <si>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</si>
  <si>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</si>
  <si>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</si>
  <si>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</si>
  <si>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</si>
  <si>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</si>
  <si>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</si>
  <si>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</si>
  <si>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</si>
  <si>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</si>
  <si>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</si>
  <si>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</si>
  <si>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</si>
  <si>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</si>
  <si>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</si>
  <si>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</si>
  <si>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</si>
  <si>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</si>
  <si>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</si>
  <si>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</si>
  <si>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</si>
  <si>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</si>
  <si>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</si>
  <si>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</si>
  <si>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</si>
  <si>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</si>
  <si>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</si>
  <si>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</si>
  <si>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</si>
  <si>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</si>
  <si>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</si>
  <si>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</si>
  <si>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</si>
  <si>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</si>
  <si>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</si>
  <si>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</si>
  <si>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</si>
  <si>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</si>
  <si>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</si>
  <si>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</si>
  <si>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</si>
  <si>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</si>
  <si>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</si>
  <si>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</si>
  <si>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</si>
  <si>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</si>
  <si>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</si>
  <si>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</si>
  <si>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</si>
  <si>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</si>
  <si>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</si>
  <si>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</si>
  <si>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</si>
  <si>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</si>
  <si>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</si>
  <si>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</si>
  <si>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</si>
  <si>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</si>
  <si>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</si>
  <si>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</si>
  <si>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</si>
  <si>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</si>
  <si>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</si>
  <si>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</si>
  <si>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</si>
  <si>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</si>
  <si>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</si>
  <si>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</si>
  <si>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</si>
  <si>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</si>
  <si>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</si>
  <si>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</si>
  <si>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</si>
  <si>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</si>
  <si>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</si>
  <si>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</si>
  <si>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</si>
  <si>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</si>
  <si>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</si>
  <si>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</si>
  <si>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</si>
  <si>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</si>
  <si>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</si>
  <si>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</si>
  <si>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</si>
  <si>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</si>
  <si>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</si>
  <si>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</si>
  <si>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</si>
  <si>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</si>
  <si>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</si>
  <si>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</si>
  <si>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</si>
  <si>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</si>
  <si>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</si>
  <si>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</si>
  <si>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</si>
  <si>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</si>
  <si>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</si>
  <si>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</si>
  <si>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</si>
  <si>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</si>
  <si>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</si>
  <si>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</si>
  <si>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</si>
  <si>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</si>
  <si>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</si>
  <si>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</si>
  <si>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</si>
  <si>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</si>
  <si>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</si>
  <si>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</si>
  <si>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</si>
  <si>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</si>
  <si>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</si>
  <si>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</si>
  <si>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</si>
  <si>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</si>
  <si>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</si>
  <si>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</si>
  <si>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</si>
  <si>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</si>
  <si>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</si>
  <si>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</si>
  <si>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</si>
  <si>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</si>
  <si>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</si>
  <si>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</si>
  <si>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</si>
  <si>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</si>
  <si>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</si>
  <si>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</si>
  <si>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</si>
  <si>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</si>
  <si>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</si>
  <si>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</si>
  <si>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</si>
  <si>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</si>
  <si>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</si>
  <si>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</si>
  <si>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</si>
  <si>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</si>
  <si>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</si>
  <si>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</si>
  <si>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</si>
  <si>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</si>
  <si>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</si>
  <si>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</si>
  <si>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</si>
  <si>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</si>
  <si>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</si>
  <si>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</si>
  <si>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</si>
  <si>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</si>
  <si>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</si>
  <si>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</si>
  <si>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</si>
  <si>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</si>
  <si>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</si>
  <si>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</si>
  <si>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</si>
  <si>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</si>
  <si>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</si>
  <si>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</si>
  <si>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</si>
  <si>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</si>
  <si>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</si>
  <si>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</si>
  <si>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</si>
  <si>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</si>
  <si>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</si>
  <si>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</si>
  <si>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</si>
  <si>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</si>
  <si>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</si>
  <si>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</si>
  <si>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</si>
  <si>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</si>
  <si>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</si>
  <si>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</si>
  <si>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</si>
  <si>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</si>
  <si>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</si>
  <si>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</si>
  <si>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</si>
  <si>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</si>
  <si>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</si>
  <si>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</si>
  <si>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</si>
  <si>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</si>
  <si>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</si>
  <si>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</si>
  <si>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</si>
  <si>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</si>
  <si>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</si>
  <si>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</si>
  <si>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</si>
  <si>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</si>
  <si>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</si>
  <si>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</si>
  <si>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</si>
  <si>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</si>
  <si>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</si>
  <si>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</si>
  <si>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</si>
  <si>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</si>
  <si>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</si>
  <si>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</si>
  <si>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</si>
  <si>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</si>
  <si>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</si>
  <si>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</si>
  <si>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</si>
  <si>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</si>
  <si>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</si>
  <si>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</si>
  <si>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</si>
  <si>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</si>
  <si>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</si>
  <si>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</si>
  <si>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</si>
  <si>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</si>
  <si>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</si>
  <si>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</si>
  <si>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</si>
  <si>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</si>
  <si>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</si>
  <si>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</si>
  <si>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</si>
  <si>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</si>
  <si>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</si>
  <si>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</si>
  <si>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</si>
  <si>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</si>
  <si>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</si>
  <si>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</si>
  <si>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</si>
  <si>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</si>
  <si>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</si>
  <si>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</si>
  <si>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</si>
  <si>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</si>
  <si>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</si>
  <si>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</si>
  <si>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</si>
  <si>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</si>
  <si>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</si>
  <si>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</si>
  <si>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</si>
  <si>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</si>
  <si>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</si>
  <si>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</si>
  <si>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</si>
  <si>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</si>
  <si>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</si>
  <si>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</si>
  <si>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</si>
  <si>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</si>
  <si>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</si>
  <si>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</si>
  <si>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</si>
  <si>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</si>
  <si>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</si>
  <si>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</si>
  <si>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</si>
  <si>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</si>
  <si>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</si>
  <si>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</si>
  <si>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</si>
  <si>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</si>
  <si>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</si>
  <si>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</si>
  <si>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</si>
  <si>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</si>
  <si>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</si>
  <si>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</si>
  <si>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</si>
  <si>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</si>
  <si>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</si>
  <si>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</si>
  <si>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</si>
  <si>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</si>
  <si>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</si>
  <si>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</si>
  <si>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</si>
  <si>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</si>
  <si>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</si>
  <si>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</si>
  <si>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</si>
  <si>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</si>
  <si>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</si>
  <si>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</si>
  <si>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</si>
  <si>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</si>
  <si>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</si>
  <si>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</si>
  <si>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</si>
  <si>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</si>
  <si>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</si>
  <si>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</si>
  <si>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</si>
  <si>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</si>
  <si>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</si>
  <si>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</si>
  <si>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</si>
  <si>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</si>
  <si>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</si>
  <si>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</si>
  <si>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</si>
  <si>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</si>
  <si>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</si>
  <si>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</si>
  <si>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</si>
  <si>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</si>
  <si>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</si>
  <si>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</si>
  <si>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</si>
  <si>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</si>
  <si>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</si>
  <si>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</si>
  <si>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</si>
  <si>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</si>
  <si>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</si>
  <si>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</si>
  <si>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</si>
  <si>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</si>
  <si>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</si>
  <si>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</si>
  <si>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</si>
  <si>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</si>
  <si>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</si>
  <si>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</si>
  <si>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</si>
  <si>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</si>
  <si>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</si>
  <si>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</si>
  <si>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</si>
  <si>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</si>
  <si>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</si>
  <si>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</si>
  <si>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</si>
  <si>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</si>
  <si>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</si>
  <si>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</si>
  <si>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</si>
  <si>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</si>
  <si>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</si>
  <si>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</si>
  <si>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</si>
  <si>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</si>
  <si>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</si>
  <si>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</si>
  <si>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</si>
  <si>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</si>
  <si>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</si>
  <si>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</si>
  <si>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</si>
  <si>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</si>
  <si>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</si>
  <si>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</si>
  <si>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</si>
  <si>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</si>
  <si>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</si>
  <si>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</si>
  <si>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</si>
  <si>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</si>
  <si>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</si>
  <si>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</si>
  <si>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</si>
  <si>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</si>
  <si>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</si>
  <si>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</si>
  <si>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</si>
  <si>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</si>
  <si>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</si>
  <si>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</si>
  <si>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</si>
  <si>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</si>
  <si>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</si>
  <si>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</si>
  <si>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</si>
  <si>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</si>
  <si>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</si>
  <si>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</si>
  <si>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</si>
  <si>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</si>
  <si>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</si>
  <si>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</si>
  <si>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</si>
  <si>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</si>
  <si>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</si>
  <si>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</si>
  <si>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</si>
  <si>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</si>
  <si>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</si>
  <si>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</si>
  <si>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</si>
  <si>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</si>
  <si>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</si>
  <si>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</si>
  <si>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</si>
  <si>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</si>
  <si>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</si>
  <si>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</si>
  <si>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</si>
  <si>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</si>
  <si>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</si>
  <si>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</si>
  <si>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</si>
  <si>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</si>
  <si>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</si>
  <si>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</si>
  <si>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</si>
  <si>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</si>
  <si>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</si>
  <si>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</si>
  <si>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</si>
  <si>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</si>
  <si>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</si>
  <si>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</si>
  <si>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</si>
  <si>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</si>
  <si>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</si>
  <si>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</si>
  <si>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</si>
  <si>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</si>
  <si>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</si>
  <si>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</si>
  <si>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</si>
  <si>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</si>
  <si>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</si>
  <si>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</si>
  <si>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</si>
  <si>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</si>
  <si>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</si>
  <si>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</si>
  <si>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</si>
  <si>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</si>
  <si>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</si>
  <si>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</si>
  <si>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</si>
  <si>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</si>
  <si>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</si>
  <si>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</si>
  <si>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</si>
  <si>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</si>
  <si>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</si>
  <si>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</si>
  <si>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</si>
  <si>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</si>
  <si>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</si>
  <si>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</si>
  <si>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</si>
  <si>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</si>
  <si>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</si>
  <si>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</si>
  <si>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</si>
  <si>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</si>
  <si>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</si>
  <si>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</si>
  <si>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</si>
  <si>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</si>
  <si>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</si>
  <si>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</si>
  <si>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</si>
  <si>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</si>
  <si>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</si>
  <si>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</si>
  <si>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</si>
  <si>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</si>
  <si>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</si>
  <si>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</si>
  <si>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</si>
  <si>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</si>
  <si>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</si>
  <si>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</si>
  <si>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</si>
  <si>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</si>
  <si>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</si>
  <si>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</si>
  <si>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</si>
  <si>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</si>
  <si>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</si>
  <si>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</si>
  <si>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</si>
  <si>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</si>
  <si>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</si>
  <si>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</si>
  <si>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</si>
  <si>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</si>
  <si>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</si>
  <si>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</si>
  <si>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</si>
  <si>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</si>
  <si>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</si>
  <si>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</si>
  <si>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</si>
  <si>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</si>
  <si>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</si>
  <si>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</si>
  <si>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</si>
  <si>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</si>
  <si>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</si>
  <si>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</si>
  <si>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</si>
  <si>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</si>
  <si>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</si>
  <si>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</si>
  <si>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</si>
  <si>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</si>
  <si>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</si>
  <si>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</si>
  <si>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</si>
  <si>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</si>
  <si>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</si>
  <si>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</si>
  <si>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</si>
  <si>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</si>
  <si>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</si>
  <si>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</si>
  <si>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</si>
  <si>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</si>
  <si>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</si>
  <si>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</si>
  <si>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</si>
  <si>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</si>
  <si>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</si>
  <si>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</si>
  <si>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</si>
  <si>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</si>
  <si>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</si>
  <si>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</si>
  <si>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</si>
  <si>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</si>
  <si>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</si>
  <si>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</si>
  <si>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</si>
  <si>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</si>
  <si>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</si>
  <si>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</si>
  <si>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</si>
  <si>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</si>
  <si>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</si>
  <si>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</si>
  <si>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</si>
  <si>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</si>
  <si>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</si>
  <si>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</si>
  <si>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</si>
  <si>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</si>
  <si>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</si>
  <si>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</si>
  <si>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</si>
  <si>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</si>
  <si>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</si>
  <si>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</si>
  <si>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</si>
  <si>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</si>
  <si>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</si>
  <si>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</si>
  <si>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</si>
  <si>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</si>
  <si>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</si>
  <si>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</si>
  <si>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</si>
  <si>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</si>
  <si>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</si>
  <si>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</si>
  <si>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</si>
  <si>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</si>
  <si>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</si>
  <si>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</si>
  <si>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</si>
  <si>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</si>
  <si>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</si>
  <si>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</si>
  <si>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</si>
  <si>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</si>
  <si>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</si>
  <si>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</si>
  <si>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</si>
  <si>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</si>
  <si>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</si>
  <si>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</si>
  <si>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</si>
  <si>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</si>
  <si>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</si>
  <si>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</si>
  <si>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</si>
  <si>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</si>
  <si>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</si>
  <si>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</si>
  <si>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</si>
  <si>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</si>
  <si>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</si>
  <si>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</si>
  <si>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</si>
  <si>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</si>
  <si>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</si>
  <si>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</si>
  <si>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</si>
  <si>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</si>
  <si>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</si>
  <si>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</si>
  <si>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</si>
  <si>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</si>
  <si>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</si>
  <si>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</si>
  <si>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</si>
  <si>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</si>
  <si>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</si>
  <si>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</si>
  <si>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</si>
  <si>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</si>
  <si>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</si>
  <si>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</si>
  <si>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</si>
  <si>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</si>
  <si>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</si>
  <si>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</si>
  <si>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</si>
  <si>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</si>
  <si>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</si>
  <si>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</si>
  <si>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</si>
  <si>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</si>
  <si>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</si>
  <si>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</si>
  <si>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</si>
  <si>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</si>
  <si>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</si>
  <si>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</si>
  <si>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</si>
  <si>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</si>
  <si>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</si>
  <si>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</si>
  <si>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</si>
  <si>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</si>
  <si>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</si>
  <si>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</si>
  <si>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</si>
  <si>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</si>
  <si>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</si>
  <si>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</si>
  <si>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</si>
  <si>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</si>
  <si>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</si>
  <si>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</si>
  <si>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</si>
  <si>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</si>
  <si>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</si>
  <si>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</si>
  <si>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</si>
  <si>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</si>
  <si>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</si>
  <si>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</si>
  <si>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</si>
  <si>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</si>
  <si>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</si>
  <si>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</si>
  <si>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</si>
  <si>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</si>
  <si>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</si>
  <si>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</si>
  <si>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</si>
  <si>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</si>
  <si>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</si>
  <si>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</si>
  <si>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</si>
  <si>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</si>
  <si>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</si>
  <si>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</si>
  <si>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</si>
  <si>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</si>
  <si>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</si>
  <si>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</si>
  <si>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</si>
  <si>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</si>
  <si>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</si>
  <si>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</si>
  <si>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</si>
  <si>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</si>
  <si>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</si>
  <si>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</si>
  <si>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</si>
  <si>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</si>
  <si>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</si>
  <si>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</si>
  <si>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</si>
  <si>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</si>
  <si>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</si>
  <si>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</si>
  <si>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</si>
  <si>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</si>
  <si>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</si>
  <si>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</si>
  <si>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</si>
  <si>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</si>
  <si>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</si>
  <si>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</si>
  <si>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</si>
  <si>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</si>
  <si>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</si>
  <si>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</si>
  <si>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</si>
  <si>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</si>
  <si>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</si>
  <si>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</si>
  <si>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</si>
  <si>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</si>
  <si>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</si>
  <si>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</si>
  <si>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</si>
  <si>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</si>
  <si>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</si>
  <si>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</si>
  <si>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</si>
  <si>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</si>
  <si>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</si>
  <si>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</si>
  <si>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</si>
  <si>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</si>
  <si>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</si>
  <si>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</si>
  <si>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</si>
  <si>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</si>
  <si>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</si>
  <si>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</si>
  <si>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</si>
  <si>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</si>
  <si>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</si>
  <si>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</si>
  <si>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</si>
  <si>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</si>
  <si>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</si>
  <si>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</si>
  <si>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</si>
  <si>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</si>
  <si>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</si>
  <si>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</si>
  <si>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</si>
  <si>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</si>
  <si>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</si>
  <si>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</si>
  <si>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</si>
  <si>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</si>
  <si>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</si>
  <si>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</si>
  <si>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</si>
  <si>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</si>
  <si>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</si>
  <si>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</si>
  <si>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</si>
  <si>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</si>
  <si>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</si>
  <si>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</si>
  <si>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</si>
  <si>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</si>
  <si>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</si>
  <si>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</si>
  <si>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</si>
  <si>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</si>
  <si>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</si>
  <si>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</si>
  <si>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</si>
  <si>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</si>
  <si>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</si>
  <si>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</si>
  <si>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</si>
  <si>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</si>
  <si>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</si>
  <si>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</si>
  <si>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</si>
  <si>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</si>
  <si>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</si>
  <si>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</si>
  <si>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</si>
  <si>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</si>
  <si>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</si>
  <si>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</si>
  <si>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</si>
  <si>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</si>
  <si>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</si>
  <si>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</si>
  <si>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</si>
  <si>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</si>
  <si>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</si>
  <si>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</si>
  <si>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</si>
  <si>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</si>
  <si>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</si>
  <si>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</si>
  <si>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</si>
  <si>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</si>
  <si>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</si>
  <si>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</si>
  <si>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</si>
  <si>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</si>
  <si>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</si>
  <si>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</si>
  <si>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</si>
  <si>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</si>
  <si>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</si>
  <si>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</si>
  <si>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</si>
  <si>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</si>
  <si>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</si>
  <si>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</si>
  <si>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</si>
  <si>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</si>
  <si>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</si>
  <si>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</si>
  <si>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</si>
  <si>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</si>
  <si>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</si>
  <si>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</si>
  <si>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</si>
  <si>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</si>
  <si>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</si>
  <si>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</si>
  <si>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</si>
  <si>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</si>
  <si>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</si>
  <si>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</si>
  <si>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</si>
  <si>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</si>
  <si>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</si>
  <si>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</si>
  <si>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</si>
  <si>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</si>
  <si>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</si>
  <si>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</si>
  <si>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</si>
  <si>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</si>
  <si>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</si>
  <si>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</si>
  <si>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</si>
  <si>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</si>
  <si>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</si>
  <si>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</si>
  <si>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</si>
  <si>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</si>
  <si>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</si>
  <si>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</si>
  <si>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</si>
  <si>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</si>
  <si>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</si>
  <si>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</si>
  <si>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</si>
  <si>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</si>
  <si>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</si>
  <si>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</si>
  <si>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</si>
  <si>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</si>
  <si>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</si>
  <si>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</si>
  <si>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</si>
  <si>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</si>
  <si>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</si>
  <si>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</si>
  <si>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</si>
  <si>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</si>
  <si>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</si>
  <si>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</si>
  <si>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</si>
  <si>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</si>
  <si>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</si>
  <si>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</si>
  <si>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</si>
  <si>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</si>
  <si>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</si>
  <si>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</si>
  <si>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</si>
  <si>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</si>
  <si>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</si>
  <si>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</si>
  <si>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</si>
  <si>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</si>
  <si>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</si>
  <si>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</si>
  <si>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</si>
  <si>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</si>
  <si>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</si>
  <si>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</si>
  <si>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</si>
  <si>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</si>
  <si>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</si>
  <si>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</si>
  <si>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</si>
  <si>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</si>
  <si>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</si>
  <si>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</si>
  <si>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</si>
  <si>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</si>
  <si>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</si>
  <si>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</si>
  <si>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</si>
  <si>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</si>
  <si>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</si>
  <si>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</si>
  <si>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</si>
  <si>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</si>
  <si>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</si>
  <si>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</si>
  <si>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</si>
  <si>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</si>
  <si>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</si>
  <si>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</si>
  <si>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</si>
  <si>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</si>
  <si>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</si>
  <si>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</si>
  <si>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</si>
  <si>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</si>
  <si>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</si>
  <si>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</si>
  <si>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</si>
  <si>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</si>
  <si>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</si>
  <si>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</si>
  <si>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</si>
  <si>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</si>
  <si>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</si>
  <si>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</si>
  <si>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</si>
  <si>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</si>
  <si>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</si>
  <si>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</si>
  <si>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</si>
  <si>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</si>
  <si>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</si>
  <si>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</si>
  <si>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</si>
  <si>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</si>
  <si>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</si>
  <si>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</si>
  <si>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</si>
  <si>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</si>
  <si>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</si>
  <si>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</si>
  <si>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</si>
  <si>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</si>
  <si>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</si>
  <si>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</si>
  <si>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</si>
  <si>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</si>
  <si>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</si>
  <si>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</si>
  <si>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</si>
  <si>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</si>
  <si>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</si>
  <si>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</si>
  <si>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</si>
  <si>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</si>
  <si>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</si>
  <si>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</si>
  <si>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</si>
  <si>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</si>
  <si>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</si>
  <si>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</si>
  <si>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</si>
  <si>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</si>
  <si>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</si>
  <si>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</si>
  <si>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</si>
  <si>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</si>
  <si>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</si>
  <si>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</si>
  <si>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</si>
  <si>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</si>
  <si>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</si>
  <si>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</si>
  <si>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</si>
  <si>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</si>
  <si>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</si>
  <si>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</si>
  <si>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</si>
  <si>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</si>
  <si>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</si>
  <si>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</si>
  <si>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</si>
  <si>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</si>
  <si>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</si>
  <si>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</si>
  <si>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</si>
  <si>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</si>
  <si>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</si>
  <si>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</si>
  <si>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</si>
  <si>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</si>
  <si>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</si>
  <si>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</si>
  <si>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</si>
  <si>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</si>
  <si>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</si>
  <si>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</si>
  <si>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</si>
  <si>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</si>
  <si>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</si>
  <si>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</si>
  <si>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</si>
  <si>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</si>
  <si>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</si>
  <si>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</si>
  <si>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</si>
  <si>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</si>
  <si>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</si>
  <si>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</si>
  <si>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</si>
  <si>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</si>
  <si>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</si>
  <si>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</si>
  <si>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</si>
  <si>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</si>
  <si>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</si>
  <si>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</si>
  <si>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</si>
  <si>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</si>
  <si>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</si>
  <si>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</si>
  <si>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</si>
  <si>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</si>
  <si>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</si>
  <si>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</si>
  <si>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</si>
  <si>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</si>
  <si>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</si>
  <si>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</si>
  <si>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</si>
  <si>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</si>
  <si>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</si>
  <si>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</si>
  <si>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</si>
  <si>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</si>
  <si>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</si>
  <si>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</si>
  <si>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</si>
  <si>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</si>
  <si>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</si>
  <si>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</si>
  <si>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</si>
  <si>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</si>
  <si>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</si>
  <si>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</si>
  <si>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</si>
  <si>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</si>
  <si>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</si>
  <si>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</si>
  <si>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</si>
  <si>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</si>
  <si>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</si>
  <si>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</si>
  <si>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</si>
  <si>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</si>
  <si>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</si>
  <si>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</si>
  <si>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</si>
  <si>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</si>
  <si>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</si>
  <si>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</si>
  <si>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</si>
  <si>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</si>
  <si>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</si>
  <si>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</si>
  <si>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</si>
  <si>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</si>
  <si>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</si>
  <si>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</si>
  <si>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</si>
  <si>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</si>
  <si>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</si>
  <si>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</si>
  <si>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</si>
  <si>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</si>
  <si>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</si>
  <si>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</si>
  <si>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</si>
  <si>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</si>
  <si>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</si>
  <si>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</si>
  <si>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</si>
  <si>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</si>
  <si>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</si>
  <si>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</si>
  <si>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</si>
  <si>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</si>
  <si>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</si>
  <si>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</si>
  <si>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</si>
  <si>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</si>
  <si>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</si>
  <si>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</si>
  <si>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</si>
  <si>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</si>
  <si>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</si>
  <si>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</si>
  <si>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</si>
  <si>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</si>
  <si>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</si>
  <si>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</si>
  <si>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</si>
  <si>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</si>
  <si>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</si>
  <si>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</si>
  <si>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</si>
  <si>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</si>
  <si>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</si>
  <si>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</si>
  <si>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</si>
  <si>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</si>
  <si>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</si>
  <si>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</si>
  <si>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</si>
  <si>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</si>
  <si>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</si>
  <si>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</si>
  <si>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</si>
  <si>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</si>
  <si>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</si>
  <si>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</si>
  <si>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</si>
  <si>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</si>
  <si>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</si>
  <si>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</si>
  <si>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</si>
  <si>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</si>
  <si>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</si>
  <si>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</si>
  <si>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</si>
  <si>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</si>
  <si>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</si>
  <si>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</si>
  <si>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</si>
  <si>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</si>
  <si>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</si>
  <si>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</si>
  <si>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</si>
  <si>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</si>
  <si>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</si>
  <si>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</si>
  <si>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</si>
  <si>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</si>
  <si>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</si>
  <si>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</si>
  <si>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</si>
  <si>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</si>
  <si>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</si>
  <si>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</si>
  <si>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</si>
  <si>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</si>
  <si>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</si>
  <si>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</si>
  <si>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</si>
  <si>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</si>
  <si>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</si>
  <si>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</si>
  <si>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</si>
  <si>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</si>
  <si>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</si>
  <si>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</si>
  <si>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</si>
  <si>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</si>
  <si>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</si>
  <si>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</si>
  <si>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</si>
  <si>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</si>
  <si>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</si>
  <si>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</si>
  <si>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</si>
  <si>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</si>
  <si>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</si>
  <si>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</si>
  <si>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</si>
  <si>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</si>
  <si>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</si>
  <si>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</si>
  <si>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</si>
  <si>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</si>
  <si>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</si>
  <si>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</si>
  <si>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</si>
  <si>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</si>
  <si>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</si>
  <si>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</si>
  <si>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</si>
  <si>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</si>
  <si>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</si>
  <si>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</si>
  <si>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</si>
  <si>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</si>
  <si>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</si>
  <si>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</si>
  <si>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</si>
  <si>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</si>
  <si>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</si>
  <si>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</si>
  <si>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</si>
  <si>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</si>
  <si>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</si>
  <si>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</si>
  <si>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</si>
  <si>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</si>
  <si>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</si>
  <si>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</si>
  <si>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</si>
  <si>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</si>
  <si>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</si>
  <si>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</si>
  <si>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</si>
  <si>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</si>
  <si>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</si>
  <si>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</si>
  <si>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</si>
  <si>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</si>
  <si>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</si>
  <si>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</si>
  <si>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</si>
  <si>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</si>
  <si>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</si>
  <si>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</si>
  <si>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</si>
  <si>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</si>
  <si>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</si>
  <si>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</si>
  <si>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</si>
  <si>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</si>
  <si>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</si>
  <si>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</si>
  <si>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</si>
  <si>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</si>
  <si>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</si>
  <si>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</si>
  <si>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</si>
  <si>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</si>
  <si>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</si>
  <si>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</si>
  <si>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</si>
  <si>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</si>
  <si>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</si>
  <si>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</si>
  <si>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</si>
  <si>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</si>
  <si>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</si>
  <si>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</si>
  <si>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</si>
  <si>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</si>
  <si>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</si>
  <si>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</si>
  <si>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</si>
  <si>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</si>
  <si>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</si>
  <si>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</si>
  <si>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</si>
  <si>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</si>
  <si>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</si>
  <si>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</si>
  <si>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</si>
  <si>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</si>
  <si>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</si>
  <si>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</si>
  <si>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</si>
  <si>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</si>
  <si>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</si>
  <si>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</si>
  <si>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</si>
  <si>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</si>
  <si>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</si>
  <si>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</si>
  <si>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</si>
  <si>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</si>
  <si>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</si>
  <si>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</si>
  <si>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</si>
  <si>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</si>
  <si>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</si>
  <si>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</si>
  <si>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</si>
  <si>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</si>
  <si>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</si>
  <si>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</si>
  <si>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</si>
  <si>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</si>
  <si>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</si>
  <si>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</si>
  <si>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</si>
  <si>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</si>
  <si>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</si>
  <si>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</si>
  <si>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</si>
  <si>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</si>
  <si>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</si>
  <si>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</si>
  <si>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</si>
  <si>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</si>
  <si>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</si>
  <si>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</si>
  <si>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</si>
  <si>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</si>
  <si>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</si>
  <si>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</si>
  <si>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</si>
  <si>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</si>
  <si>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</si>
  <si>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</si>
  <si>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</si>
  <si>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</si>
  <si>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</si>
  <si>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</si>
  <si>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</si>
  <si>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</si>
  <si>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</si>
  <si>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</si>
  <si>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</si>
  <si>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</si>
  <si>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</si>
  <si>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</si>
  <si>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</si>
  <si>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</si>
  <si>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</si>
  <si>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</si>
  <si>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</si>
  <si>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</si>
  <si>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</si>
  <si>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</si>
  <si>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</si>
  <si>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</si>
  <si>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</si>
  <si>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</si>
  <si>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</si>
  <si>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</si>
  <si>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</si>
  <si>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</si>
  <si>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</si>
  <si>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</si>
  <si>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</si>
  <si>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</si>
  <si>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</si>
  <si>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</si>
  <si>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</si>
  <si>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</si>
  <si>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</si>
  <si>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</si>
  <si>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</si>
  <si>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</si>
  <si>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</si>
  <si>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</si>
  <si>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</si>
  <si>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</si>
  <si>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</si>
  <si>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</si>
  <si>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</si>
  <si>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</si>
  <si>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</si>
  <si>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</si>
  <si>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</si>
  <si>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</si>
  <si>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</si>
  <si>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</si>
  <si>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</si>
  <si>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</si>
  <si>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</si>
  <si>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</si>
  <si>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</si>
  <si>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</si>
  <si>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</si>
  <si>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</si>
  <si>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</si>
  <si>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</si>
  <si>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</si>
  <si>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</si>
  <si>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</si>
  <si>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</si>
  <si>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</si>
  <si>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</si>
  <si>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</si>
  <si>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</si>
  <si>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</si>
  <si>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</si>
  <si>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</si>
  <si>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</si>
  <si>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</si>
  <si>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</si>
  <si>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</si>
  <si>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</si>
  <si>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</si>
  <si>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</si>
  <si>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</si>
  <si>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</si>
  <si>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</si>
  <si>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</si>
  <si>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</si>
  <si>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</si>
  <si>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</si>
  <si>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</si>
  <si>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</si>
  <si>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</si>
  <si>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</si>
  <si>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</si>
  <si>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</si>
  <si>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</si>
  <si>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</si>
  <si>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</si>
  <si>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</si>
  <si>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</si>
  <si>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</si>
  <si>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</si>
  <si>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</si>
  <si>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</si>
  <si>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</si>
  <si>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</si>
  <si>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</si>
  <si>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</si>
  <si>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</si>
  <si>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</si>
  <si>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</si>
  <si>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</si>
  <si>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</si>
  <si>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</si>
  <si>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</si>
  <si>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</si>
  <si>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</si>
  <si>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</si>
  <si>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</si>
  <si>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</si>
  <si>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</si>
  <si>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</si>
  <si>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</si>
  <si>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</si>
  <si>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</si>
  <si>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</si>
  <si>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</si>
  <si>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</si>
  <si>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</si>
  <si>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</si>
  <si>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</si>
  <si>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</si>
  <si>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</si>
  <si>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</si>
  <si>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</si>
  <si>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</si>
  <si>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</si>
  <si>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</si>
  <si>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</si>
  <si>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</si>
  <si>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</si>
  <si>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</si>
  <si>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</si>
  <si>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</si>
  <si>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</si>
  <si>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</si>
  <si>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</si>
  <si>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</si>
  <si>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</si>
  <si>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</si>
  <si>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</si>
  <si>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</si>
  <si>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</si>
  <si>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</si>
  <si>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</si>
  <si>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</si>
  <si>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</si>
  <si>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</si>
  <si>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</si>
  <si>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</si>
  <si>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</si>
  <si>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</si>
  <si>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</si>
  <si>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</si>
  <si>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</si>
  <si>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</si>
  <si>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</si>
  <si>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</si>
  <si>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</si>
  <si>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</si>
  <si>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</si>
  <si>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</si>
  <si>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</si>
  <si>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</si>
  <si>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</si>
  <si>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</si>
  <si>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</si>
  <si>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</si>
  <si>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</si>
  <si>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</si>
  <si>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</si>
  <si>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</si>
  <si>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</si>
  <si>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</si>
  <si>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</si>
  <si>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</si>
  <si>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</si>
  <si>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</si>
  <si>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</si>
  <si>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</si>
  <si>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</si>
  <si>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</si>
  <si>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</si>
  <si>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</si>
  <si>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</si>
  <si>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</si>
  <si>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</si>
  <si>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</si>
  <si>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</si>
  <si>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</si>
  <si>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</si>
  <si>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</si>
  <si>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</si>
  <si>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</si>
  <si>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</si>
  <si>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</si>
  <si>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</si>
  <si>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</si>
  <si>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</si>
  <si>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</si>
  <si>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</si>
  <si>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</si>
  <si>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</si>
  <si>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</si>
  <si>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</si>
  <si>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</si>
  <si>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</si>
  <si>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</si>
  <si>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</si>
  <si>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</si>
  <si>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</si>
  <si>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</si>
  <si>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</si>
  <si>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</si>
  <si>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</si>
  <si>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</si>
  <si>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</si>
  <si>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</si>
  <si>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</si>
  <si>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</si>
  <si>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</si>
  <si>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</si>
  <si>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</si>
  <si>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</si>
  <si>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</si>
  <si>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</si>
  <si>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</si>
  <si>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</si>
  <si>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</si>
  <si>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</si>
  <si>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</si>
  <si>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</si>
  <si>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</si>
  <si>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</si>
  <si>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</si>
  <si>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</si>
  <si>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</si>
  <si>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</si>
  <si>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</si>
  <si>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</si>
  <si>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</si>
  <si>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</si>
  <si>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</si>
  <si>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</si>
  <si>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</si>
  <si>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</si>
  <si>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</si>
  <si>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</si>
  <si>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</si>
  <si>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</si>
  <si>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</si>
  <si>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</si>
  <si>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</si>
  <si>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</si>
  <si>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</si>
  <si>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</si>
  <si>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</si>
  <si>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</si>
  <si>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</si>
  <si>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</si>
  <si>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</si>
  <si>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</si>
  <si>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</si>
  <si>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</si>
  <si>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</si>
  <si>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</si>
  <si>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</si>
  <si>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</si>
  <si>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</si>
  <si>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</si>
  <si>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</si>
  <si>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</si>
  <si>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</si>
  <si>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</si>
  <si>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</si>
  <si>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</si>
  <si>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</si>
  <si>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</si>
  <si>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</si>
  <si>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</si>
  <si>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</si>
  <si>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</si>
  <si>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</si>
  <si>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</si>
  <si>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</si>
  <si>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</si>
  <si>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</si>
  <si>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</si>
  <si>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</si>
  <si>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</si>
  <si>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</si>
  <si>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</si>
  <si>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</si>
  <si>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</si>
  <si>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</si>
  <si>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</si>
  <si>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</si>
  <si>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</si>
  <si>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</si>
  <si>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</si>
  <si>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</si>
  <si>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</si>
  <si>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</si>
  <si>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</si>
  <si>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</si>
  <si>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</si>
  <si>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</si>
  <si>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</si>
  <si>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</si>
  <si>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</si>
  <si>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</si>
  <si>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</si>
  <si>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</si>
  <si>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</si>
  <si>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</si>
  <si>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</si>
  <si>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</si>
  <si>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</si>
  <si>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</si>
  <si>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</si>
  <si>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</si>
  <si>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</si>
  <si>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</si>
  <si>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</si>
  <si>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</si>
  <si>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</si>
  <si>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</si>
  <si>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</si>
  <si>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</si>
  <si>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</si>
  <si>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</si>
  <si>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</si>
  <si>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</si>
  <si>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</si>
  <si>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</si>
  <si>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</si>
  <si>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</si>
  <si>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</si>
  <si>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</si>
  <si>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</si>
  <si>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</si>
  <si>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</si>
  <si>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</si>
  <si>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</si>
  <si>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</si>
  <si>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</si>
  <si>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</si>
  <si>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</si>
  <si>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</si>
  <si>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</si>
  <si>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</si>
  <si>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</si>
  <si>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</si>
  <si>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</si>
  <si>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</si>
  <si>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</si>
  <si>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</si>
  <si>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</si>
  <si>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</si>
  <si>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</si>
  <si>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</si>
  <si>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</si>
  <si>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</si>
  <si>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</si>
  <si>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</si>
  <si>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</si>
  <si>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</si>
  <si>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</si>
  <si>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</si>
  <si>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</si>
  <si>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</si>
  <si>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</si>
  <si>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</si>
  <si>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</si>
  <si>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</si>
  <si>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</si>
  <si>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</si>
  <si>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</si>
  <si>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</si>
  <si>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</si>
  <si>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</si>
  <si>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</si>
  <si>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</si>
  <si>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</si>
  <si>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</si>
  <si>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</si>
  <si>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</si>
  <si>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</si>
  <si>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</si>
  <si>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</si>
  <si>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</si>
  <si>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</si>
  <si>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</si>
  <si>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</si>
  <si>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</si>
  <si>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</si>
  <si>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</si>
  <si>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</si>
  <si>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</si>
  <si>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</si>
  <si>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</si>
  <si>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</si>
  <si>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</si>
  <si>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</si>
  <si>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</si>
  <si>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</si>
  <si>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</si>
  <si>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</si>
  <si>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</si>
  <si>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</si>
  <si>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</si>
  <si>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</si>
  <si>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</si>
  <si>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</si>
  <si>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</si>
  <si>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</si>
  <si>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</si>
  <si>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</si>
  <si>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</si>
  <si>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</si>
  <si>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</si>
  <si>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</si>
  <si>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</si>
  <si>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</si>
  <si>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</si>
  <si>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</si>
  <si>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</si>
  <si>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</si>
  <si>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</si>
  <si>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</si>
  <si>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</si>
  <si>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</si>
  <si>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</si>
  <si>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</si>
  <si>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</si>
  <si>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</si>
  <si>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</si>
  <si>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</si>
  <si>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</si>
  <si>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</si>
  <si>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</si>
  <si>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</si>
  <si>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</si>
  <si>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</si>
  <si>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</si>
  <si>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</si>
  <si>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</si>
  <si>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</si>
  <si>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</si>
  <si>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</si>
  <si>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</si>
  <si>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</si>
  <si>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</si>
  <si>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</si>
  <si>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</si>
  <si>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</si>
  <si>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</si>
  <si>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</si>
  <si>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</si>
  <si>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</si>
  <si>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</si>
  <si>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</si>
  <si>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</si>
  <si>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</si>
  <si>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</si>
  <si>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</si>
  <si>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</si>
  <si>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</si>
  <si>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</si>
  <si>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</si>
  <si>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</si>
  <si>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</si>
  <si>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</si>
  <si>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</si>
  <si>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</si>
  <si>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</si>
  <si>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</si>
  <si>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</si>
  <si>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</si>
  <si>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</si>
  <si>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</si>
  <si>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</si>
  <si>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</si>
  <si>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</si>
  <si>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</si>
  <si>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</si>
  <si>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</si>
  <si>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</si>
  <si>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</si>
  <si>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</si>
  <si>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</si>
  <si>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</si>
  <si>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</si>
  <si>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</si>
  <si>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</si>
  <si>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</si>
  <si>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</si>
  <si>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</si>
  <si>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</si>
  <si>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</si>
  <si>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</si>
  <si>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</si>
  <si>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</si>
  <si>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</si>
  <si>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</si>
  <si>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</si>
  <si>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</si>
  <si>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</si>
  <si>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</si>
  <si>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</si>
  <si>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</si>
  <si>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</si>
  <si>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</si>
  <si>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</si>
  <si>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</si>
  <si>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</si>
  <si>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</si>
  <si>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</si>
  <si>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</si>
  <si>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</si>
  <si>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</si>
  <si>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</si>
  <si>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</si>
  <si>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</si>
  <si>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</si>
  <si>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</si>
  <si>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</si>
  <si>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</si>
  <si>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</si>
  <si>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</si>
  <si>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</si>
  <si>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</si>
  <si>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</si>
  <si>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</si>
  <si>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</si>
  <si>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</si>
  <si>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</si>
  <si>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</si>
  <si>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</si>
  <si>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</si>
  <si>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</si>
  <si>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</si>
  <si>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</si>
  <si>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</si>
  <si>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</si>
  <si>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</si>
  <si>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</si>
  <si>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</si>
  <si>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</si>
  <si>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</si>
  <si>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</si>
  <si>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</si>
  <si>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</si>
  <si>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</si>
  <si>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</si>
  <si>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</si>
  <si>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</si>
  <si>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</si>
  <si>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</si>
  <si>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</si>
  <si>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</si>
  <si>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</si>
  <si>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</si>
  <si>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</si>
  <si>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</si>
  <si>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</si>
  <si>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</si>
  <si>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</si>
  <si>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</si>
  <si>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</si>
  <si>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</si>
  <si>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</si>
  <si>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</si>
  <si>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</si>
  <si>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</si>
  <si>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</si>
  <si>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</si>
  <si>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</si>
  <si>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</si>
  <si>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</si>
  <si>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</si>
  <si>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</si>
  <si>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</si>
  <si>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</si>
  <si>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</si>
  <si>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</si>
  <si>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</si>
  <si>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</si>
  <si>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</si>
  <si>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</si>
  <si>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</si>
  <si>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</si>
  <si>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</si>
  <si>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</si>
  <si>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</si>
  <si>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</si>
  <si>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</si>
  <si>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</si>
  <si>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</si>
  <si>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</si>
  <si>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</si>
  <si>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</si>
  <si>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</si>
  <si>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</si>
  <si>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</si>
  <si>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</si>
  <si>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</si>
  <si>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</si>
  <si>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</si>
  <si>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</si>
  <si>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</si>
  <si>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</si>
  <si>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</si>
  <si>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</si>
  <si>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</si>
  <si>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</si>
  <si>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</si>
  <si>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</si>
  <si>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</si>
  <si>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</si>
  <si>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</si>
  <si>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</si>
  <si>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</si>
  <si>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</si>
  <si>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</si>
  <si>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</si>
  <si>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</si>
  <si>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</si>
  <si>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</si>
  <si>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</si>
  <si>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</si>
  <si>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</si>
  <si>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</si>
  <si>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</si>
  <si>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</si>
  <si>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</si>
  <si>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</si>
  <si>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</si>
  <si>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</si>
  <si>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</si>
  <si>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</si>
  <si>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</si>
  <si>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</si>
  <si>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</si>
  <si>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</si>
  <si>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</si>
  <si>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</si>
  <si>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</si>
  <si>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</si>
  <si>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</si>
  <si>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</si>
  <si>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</si>
  <si>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</si>
  <si>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</si>
  <si>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</si>
  <si>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</si>
  <si>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</si>
  <si>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</si>
  <si>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</si>
  <si>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</si>
  <si>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</si>
  <si>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</si>
  <si>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</si>
  <si>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</si>
  <si>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</si>
  <si>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</si>
  <si>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</si>
  <si>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</si>
  <si>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</si>
  <si>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</si>
  <si>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</si>
  <si>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</si>
  <si>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</si>
  <si>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</si>
  <si>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</si>
  <si>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</si>
  <si>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</si>
  <si>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</si>
  <si>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</si>
  <si>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</si>
  <si>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</si>
  <si>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</si>
  <si>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</si>
  <si>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</si>
  <si>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</si>
  <si>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</si>
  <si>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</si>
  <si>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</si>
  <si>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</si>
  <si>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</si>
  <si>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</si>
  <si>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</si>
  <si>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</si>
  <si>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</si>
  <si>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</si>
  <si>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</si>
  <si>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</si>
  <si>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</si>
  <si>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</si>
  <si>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</si>
  <si>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</si>
  <si>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</si>
  <si>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</si>
  <si>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</si>
  <si>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</si>
  <si>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</si>
  <si>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</si>
  <si>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</si>
  <si>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</si>
  <si>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</si>
  <si>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</si>
  <si>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</si>
  <si>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</si>
  <si>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</si>
  <si>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</si>
  <si>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</si>
  <si>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</si>
  <si>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</si>
  <si>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</si>
  <si>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</si>
  <si>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</si>
  <si>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</si>
  <si>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</si>
  <si>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</si>
  <si>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</si>
  <si>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</si>
  <si>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</si>
  <si>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</si>
  <si>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</si>
  <si>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</si>
  <si>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</si>
  <si>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</si>
  <si>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</si>
  <si>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</si>
  <si>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</si>
  <si>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</si>
  <si>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</si>
  <si>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</si>
  <si>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</si>
  <si>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</si>
  <si>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</si>
  <si>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</si>
  <si>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</si>
  <si>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</si>
  <si>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</si>
  <si>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</si>
  <si>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</si>
  <si>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</si>
  <si>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</si>
  <si>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</si>
  <si>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</si>
  <si>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</si>
  <si>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</si>
  <si>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</si>
  <si>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</si>
  <si>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</si>
  <si>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</si>
  <si>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</si>
  <si>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</si>
  <si>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</si>
  <si>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</si>
  <si>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</si>
  <si>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</si>
  <si>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</si>
  <si>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</si>
  <si>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</si>
  <si>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</si>
  <si>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</si>
  <si>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</si>
  <si>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</si>
  <si>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</si>
  <si>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</si>
  <si>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</si>
  <si>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</si>
  <si>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</si>
  <si>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</si>
  <si>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</si>
  <si>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</si>
  <si>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</si>
  <si>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</si>
  <si>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</si>
  <si>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</si>
  <si>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</si>
  <si>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</si>
  <si>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</si>
  <si>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</si>
  <si>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</si>
  <si>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</si>
  <si>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</si>
  <si>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</si>
  <si>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</si>
  <si>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</si>
  <si>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</si>
  <si>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</si>
  <si>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</si>
  <si>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</si>
  <si>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</si>
  <si>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</si>
  <si>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</si>
  <si>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</si>
  <si>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</si>
  <si>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</si>
  <si>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</si>
  <si>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</si>
  <si>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</si>
  <si>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</si>
  <si>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</si>
  <si>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</si>
  <si>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</si>
  <si>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</si>
  <si>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</si>
  <si>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</si>
  <si>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</si>
  <si>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</si>
  <si>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</si>
  <si>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</si>
  <si>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</si>
  <si>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</si>
  <si>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</si>
  <si>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</si>
  <si>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</si>
  <si>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</si>
  <si>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</si>
  <si>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</si>
  <si>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</si>
  <si>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</si>
  <si>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</si>
  <si>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</si>
  <si>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</si>
  <si>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</si>
  <si>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</si>
  <si>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</si>
  <si>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</si>
  <si>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</si>
  <si>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</si>
  <si>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</si>
  <si>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</si>
  <si>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</si>
  <si>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</si>
  <si>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</si>
  <si>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</si>
  <si>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</si>
  <si>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</si>
  <si>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</si>
  <si>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</si>
  <si>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</si>
  <si>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</si>
  <si>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</si>
  <si>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</si>
  <si>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</si>
  <si>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</si>
  <si>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</si>
  <si>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</si>
  <si>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</si>
  <si>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</si>
  <si>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</si>
  <si>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</si>
  <si>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</si>
  <si>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</si>
  <si>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</si>
  <si>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</si>
  <si>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</si>
  <si>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</si>
  <si>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</si>
  <si>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</si>
  <si>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</si>
  <si>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</si>
  <si>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</si>
  <si>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</si>
  <si>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</si>
  <si>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</si>
  <si>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</si>
  <si>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</si>
  <si>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</si>
  <si>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</si>
  <si>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</si>
  <si>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</si>
  <si>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</si>
  <si>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</si>
  <si>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</si>
  <si>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</si>
  <si>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</si>
  <si>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</si>
  <si>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</si>
  <si>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</si>
  <si>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</si>
  <si>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</si>
  <si>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</si>
  <si>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</si>
  <si>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</si>
  <si>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</si>
  <si>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</si>
  <si>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</si>
  <si>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</si>
  <si>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</si>
  <si>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</si>
  <si>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</si>
  <si>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</si>
  <si>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</si>
  <si>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</si>
  <si>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</si>
  <si>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</si>
  <si>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</si>
  <si>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</si>
  <si>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</si>
  <si>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</si>
  <si>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</si>
  <si>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</si>
  <si>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</si>
  <si>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</si>
  <si>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</si>
  <si>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</si>
  <si>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</si>
  <si>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</si>
  <si>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</si>
  <si>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</si>
  <si>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</si>
  <si>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</si>
  <si>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</si>
  <si>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</si>
  <si>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</si>
  <si>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</si>
  <si>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</si>
  <si>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</si>
  <si>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</si>
  <si>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</si>
  <si>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</si>
  <si>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</si>
  <si>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</si>
  <si>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</si>
  <si>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</si>
  <si>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</si>
  <si>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</si>
  <si>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</si>
  <si>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</si>
  <si>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</si>
  <si>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</si>
  <si>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</si>
  <si>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</si>
  <si>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</si>
  <si>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</si>
  <si>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</si>
  <si>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</si>
  <si>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</si>
  <si>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</si>
  <si>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</si>
  <si>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</si>
  <si>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</si>
  <si>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</si>
  <si>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</si>
  <si>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</si>
  <si>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</si>
  <si>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</si>
  <si>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</si>
  <si>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</si>
  <si>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</si>
  <si>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</si>
  <si>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</si>
  <si>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</si>
  <si>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</si>
  <si>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</si>
  <si>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</si>
  <si>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</si>
  <si>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</si>
  <si>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</si>
  <si>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</si>
  <si>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</si>
  <si>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</si>
  <si>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</si>
  <si>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</si>
  <si>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</si>
  <si>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</si>
  <si>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</si>
  <si>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</si>
  <si>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</si>
  <si>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</si>
  <si>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</si>
  <si>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</si>
  <si>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</si>
  <si>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</si>
  <si>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</si>
  <si>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</si>
  <si>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</si>
  <si>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</si>
  <si>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</si>
  <si>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</si>
  <si>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</si>
  <si>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</si>
  <si>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</si>
  <si>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</si>
  <si>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</si>
  <si>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</si>
  <si>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</si>
  <si>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</si>
  <si>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</si>
  <si>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</si>
  <si>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</si>
  <si>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</si>
  <si>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</si>
  <si>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</si>
  <si>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</si>
  <si>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</si>
  <si>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</si>
  <si>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</si>
  <si>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</si>
  <si>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</si>
  <si>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</si>
  <si>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</si>
  <si>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</si>
  <si>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</si>
  <si>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</si>
  <si>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</si>
  <si>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</si>
  <si>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</si>
  <si>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</si>
  <si>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</si>
  <si>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</si>
  <si>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</si>
  <si>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</si>
  <si>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</si>
  <si>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</si>
  <si>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</si>
  <si>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</si>
  <si>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</si>
  <si>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</si>
  <si>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</si>
  <si>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</si>
  <si>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</si>
  <si>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</si>
  <si>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</si>
  <si>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</si>
  <si>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</si>
  <si>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</si>
  <si>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</si>
  <si>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</si>
  <si>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</si>
  <si>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</si>
  <si>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</si>
  <si>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</si>
  <si>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</si>
  <si>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</si>
  <si>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</si>
  <si>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</si>
  <si>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</si>
  <si>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</si>
  <si>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</si>
  <si>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</si>
  <si>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</si>
  <si>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</si>
  <si>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</si>
  <si>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</si>
  <si>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</si>
  <si>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</si>
  <si>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</si>
  <si>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</si>
  <si>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</si>
  <si>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</si>
  <si>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</si>
  <si>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</si>
  <si>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</si>
  <si>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</si>
  <si>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</si>
  <si>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</si>
  <si>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</si>
  <si>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</si>
  <si>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</si>
  <si>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</si>
  <si>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</si>
  <si>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</si>
  <si>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</si>
  <si>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</si>
  <si>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</si>
  <si>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</si>
  <si>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</si>
  <si>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</si>
  <si>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</si>
  <si>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</si>
  <si>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</si>
  <si>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</si>
  <si>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</si>
  <si>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</si>
  <si>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</si>
  <si>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</si>
  <si>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</si>
  <si>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</si>
  <si>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</si>
  <si>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</si>
  <si>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</si>
  <si>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</si>
  <si>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</si>
  <si>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</si>
  <si>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</si>
  <si>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</si>
  <si>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</si>
  <si>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</si>
  <si>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</si>
  <si>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</si>
  <si>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</si>
  <si>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</si>
  <si>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</si>
  <si>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</si>
  <si>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</si>
  <si>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</si>
  <si>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</si>
  <si>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</si>
  <si>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</si>
  <si>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</si>
  <si>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</si>
  <si>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</si>
  <si>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</si>
  <si>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</si>
  <si>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</si>
  <si>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</si>
  <si>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</si>
  <si>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</si>
  <si>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</si>
  <si>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</si>
  <si>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</si>
  <si>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</si>
  <si>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</si>
  <si>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</si>
  <si>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</si>
  <si>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</si>
  <si>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</si>
  <si>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</si>
  <si>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</si>
  <si>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</si>
  <si>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</si>
  <si>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</si>
  <si>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</si>
  <si>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</si>
  <si>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</si>
  <si>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</si>
  <si>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</si>
  <si>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</si>
  <si>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</si>
  <si>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</si>
  <si>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</si>
  <si>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</si>
  <si>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</si>
  <si>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</si>
  <si>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</si>
  <si>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</si>
  <si>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</si>
  <si>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</si>
  <si>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</si>
  <si>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</si>
  <si>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</si>
  <si>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</si>
  <si>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</si>
  <si>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</si>
  <si>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</si>
  <si>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</si>
  <si>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</si>
  <si>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</si>
  <si>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</si>
  <si>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</si>
  <si>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</si>
  <si>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</si>
  <si>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</si>
  <si>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</si>
  <si>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</si>
  <si>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</si>
  <si>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</si>
  <si>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</si>
  <si>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</si>
  <si>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</si>
  <si>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</si>
  <si>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</si>
  <si>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</si>
  <si>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</si>
  <si>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</si>
  <si>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</si>
  <si>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</si>
  <si>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</si>
  <si>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</si>
  <si>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</si>
  <si>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</si>
  <si>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</si>
  <si>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</si>
  <si>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</si>
  <si>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</si>
  <si>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</si>
  <si>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</si>
  <si>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</si>
  <si>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</si>
  <si>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</si>
  <si>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</si>
  <si>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</si>
  <si>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</si>
  <si>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</si>
  <si>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</si>
  <si>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</si>
  <si>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</si>
  <si>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</si>
  <si>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</si>
  <si>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</si>
  <si>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</si>
  <si>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</si>
  <si>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</si>
  <si>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</si>
  <si>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</si>
  <si>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</si>
  <si>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</si>
  <si>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</si>
  <si>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</si>
  <si>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</si>
  <si>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</si>
  <si>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</si>
  <si>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</si>
  <si>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</si>
  <si>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</si>
  <si>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</si>
  <si>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</si>
  <si>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</si>
  <si>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</si>
  <si>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</si>
  <si>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</si>
  <si>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</si>
  <si>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</si>
  <si>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</si>
  <si>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</si>
  <si>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</si>
  <si>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</si>
  <si>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</si>
  <si>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</si>
  <si>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</si>
  <si>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</si>
  <si>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</si>
  <si>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</si>
  <si>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</si>
  <si>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</si>
  <si>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</si>
  <si>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</si>
  <si>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</si>
  <si>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</si>
  <si>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</si>
  <si>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</si>
  <si>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</si>
  <si>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</si>
  <si>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</si>
  <si>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</si>
  <si>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</si>
  <si>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</si>
  <si>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</si>
  <si>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</si>
  <si>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</si>
  <si>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</si>
  <si>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</si>
  <si>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</si>
  <si>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</si>
  <si>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</si>
  <si>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</si>
  <si>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</si>
  <si>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</si>
  <si>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</si>
  <si>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</si>
  <si>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</si>
  <si>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</si>
  <si>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</si>
  <si>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</si>
  <si>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</si>
  <si>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</si>
  <si>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</si>
  <si>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</si>
  <si>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</si>
  <si>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</si>
  <si>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</si>
  <si>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</si>
  <si>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</si>
  <si>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</si>
  <si>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</si>
  <si>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</si>
  <si>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</si>
  <si>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</si>
  <si>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</si>
  <si>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</si>
  <si>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</si>
  <si>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</si>
  <si>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</si>
  <si>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</si>
  <si>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</si>
  <si>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</si>
  <si>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</si>
  <si>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</si>
  <si>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</si>
  <si>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</si>
  <si>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</si>
  <si>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</si>
  <si>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</si>
  <si>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</si>
  <si>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</si>
  <si>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</si>
  <si>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</si>
  <si>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</si>
  <si>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</si>
  <si>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</si>
  <si>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</si>
  <si>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</si>
  <si>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</si>
  <si>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</si>
  <si>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</si>
  <si>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</si>
  <si>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</si>
  <si>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</si>
  <si>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</si>
  <si>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</si>
  <si>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</si>
  <si>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</si>
  <si>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</si>
  <si>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</si>
  <si>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</si>
  <si>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</si>
  <si>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</si>
  <si>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</si>
  <si>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</si>
  <si>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</si>
  <si>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</si>
  <si>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</si>
  <si>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</si>
  <si>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</si>
  <si>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</si>
  <si>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</si>
  <si>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</si>
  <si>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</si>
  <si>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</si>
  <si>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</si>
  <si>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</si>
  <si>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</si>
  <si>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</si>
  <si>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</si>
  <si>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</si>
  <si>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</si>
  <si>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</si>
  <si>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</si>
  <si>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</si>
  <si>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</si>
  <si>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</si>
  <si>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</si>
  <si>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</si>
  <si>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</si>
  <si>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</si>
  <si>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</si>
  <si>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</si>
  <si>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</si>
  <si>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</si>
  <si>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</si>
  <si>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</si>
  <si>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</si>
  <si>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</si>
  <si>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</si>
  <si>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</si>
  <si>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</si>
  <si>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</si>
  <si>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</si>
  <si>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</si>
  <si>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</si>
  <si>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</si>
  <si>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</si>
  <si>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</si>
  <si>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</si>
  <si>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</si>
  <si>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</si>
  <si>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</si>
  <si>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</si>
  <si>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</si>
  <si>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</si>
  <si>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</si>
  <si>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</si>
  <si>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</si>
  <si>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</si>
  <si>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</si>
  <si>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</si>
  <si>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</si>
  <si>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</si>
  <si>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</si>
  <si>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</si>
  <si>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</si>
  <si>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</si>
  <si>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</si>
  <si>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</si>
  <si>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</si>
  <si>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</si>
  <si>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</si>
  <si>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</si>
  <si>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</si>
  <si>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</si>
  <si>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</si>
  <si>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</si>
  <si>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</si>
  <si>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</si>
  <si>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</si>
  <si>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</si>
  <si>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</si>
  <si>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</si>
  <si>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</si>
  <si>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</si>
  <si>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</si>
  <si>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</si>
  <si>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</si>
  <si>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</si>
  <si>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</si>
  <si>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</si>
  <si>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</si>
  <si>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</si>
  <si>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</si>
  <si>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</si>
  <si>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</si>
  <si>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</si>
  <si>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</si>
  <si>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</si>
  <si>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</si>
  <si>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</si>
  <si>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</si>
  <si>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</si>
  <si>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</si>
  <si>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</si>
  <si>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</si>
  <si>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</si>
  <si>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</si>
  <si>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</si>
  <si>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</si>
  <si>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</si>
  <si>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</si>
  <si>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</si>
  <si>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</si>
  <si>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</si>
  <si>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</si>
  <si>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</si>
  <si>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</si>
  <si>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</si>
  <si>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</si>
  <si>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</si>
  <si>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</si>
  <si>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</si>
  <si>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</si>
  <si>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</si>
  <si>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</si>
  <si>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</si>
  <si>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</si>
  <si>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</si>
  <si>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</si>
  <si>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</si>
  <si>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</si>
  <si>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</si>
  <si>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</si>
  <si>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</si>
  <si>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</si>
  <si>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</si>
  <si>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</si>
  <si>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</si>
  <si>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</si>
  <si>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</si>
  <si>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</si>
  <si>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</si>
  <si>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</si>
  <si>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</si>
  <si>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</si>
  <si>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</si>
  <si>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</si>
  <si>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</si>
  <si>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</si>
  <si>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</si>
  <si>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</si>
  <si>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</si>
  <si>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</si>
  <si>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</si>
  <si>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</si>
  <si>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</si>
  <si>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</si>
  <si>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</si>
  <si>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</si>
  <si>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</si>
  <si>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</si>
  <si>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</si>
  <si>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</si>
  <si>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</si>
  <si>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</si>
  <si>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</si>
  <si>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</si>
  <si>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</si>
  <si>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</si>
  <si>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</si>
  <si>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</si>
  <si>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</si>
  <si>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</si>
  <si>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</si>
  <si>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</si>
  <si>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</si>
  <si>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</si>
  <si>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</si>
  <si>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</si>
  <si>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</si>
  <si>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</si>
  <si>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</si>
  <si>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</si>
  <si>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</si>
  <si>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</si>
  <si>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</si>
  <si>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</si>
  <si>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</si>
  <si>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</si>
  <si>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</si>
  <si>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</si>
  <si>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</si>
  <si>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</si>
  <si>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</si>
  <si>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</si>
  <si>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</si>
  <si>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</si>
  <si>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</si>
  <si>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</si>
  <si>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</si>
  <si>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</si>
  <si>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</si>
  <si>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</si>
  <si>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</si>
  <si>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</si>
  <si>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</si>
  <si>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</si>
  <si>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</si>
  <si>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</si>
  <si>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</si>
  <si>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</si>
  <si>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</si>
  <si>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</si>
  <si>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</si>
  <si>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</si>
  <si>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</si>
  <si>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</si>
  <si>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</si>
  <si>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</si>
  <si>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</si>
  <si>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</si>
  <si>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</si>
  <si>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</si>
  <si>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</si>
  <si>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</si>
  <si>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</si>
  <si>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</si>
  <si>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</si>
  <si>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</si>
  <si>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</si>
  <si>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</si>
  <si>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</si>
  <si>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</si>
  <si>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</si>
  <si>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</si>
  <si>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</si>
  <si>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</si>
  <si>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</si>
  <si>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</si>
  <si>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</si>
  <si>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</si>
  <si>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</si>
  <si>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</si>
  <si>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</si>
  <si>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</si>
  <si>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</si>
  <si>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</si>
  <si>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</si>
  <si>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</si>
  <si>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</si>
  <si>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</si>
  <si>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</si>
  <si>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</si>
  <si>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</si>
  <si>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</si>
  <si>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</si>
  <si>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</si>
  <si>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</si>
  <si>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</si>
  <si>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</si>
  <si>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</si>
  <si>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</si>
  <si>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</si>
  <si>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</si>
  <si>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</si>
  <si>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</si>
  <si>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</si>
  <si>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</si>
  <si>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</si>
  <si>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</si>
  <si>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</si>
  <si>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</si>
  <si>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</si>
  <si>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</si>
  <si>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</si>
  <si>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</si>
  <si>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</si>
  <si>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</si>
  <si>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</si>
  <si>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</si>
  <si>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</si>
  <si>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</si>
  <si>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</si>
  <si>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</si>
  <si>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</si>
  <si>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</si>
  <si>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</si>
  <si>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</si>
  <si>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</si>
  <si>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</si>
  <si>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</si>
  <si>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</si>
  <si>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</si>
  <si>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</si>
  <si>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</si>
  <si>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</si>
  <si>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</si>
  <si>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</si>
  <si>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</si>
  <si>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</si>
  <si>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</si>
  <si>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</si>
  <si>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</si>
  <si>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</si>
  <si>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</si>
  <si>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</si>
  <si>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</si>
  <si>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</si>
  <si>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</si>
  <si>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</si>
  <si>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</si>
  <si>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</si>
  <si>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</si>
  <si>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</si>
  <si>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</si>
  <si>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</si>
  <si>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</si>
  <si>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</si>
  <si>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</si>
  <si>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</si>
  <si>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</si>
  <si>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</si>
  <si>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</si>
  <si>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</si>
  <si>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</si>
  <si>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</si>
  <si>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</si>
  <si>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</si>
  <si>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</si>
  <si>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</si>
  <si>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</si>
  <si>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</si>
  <si>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</si>
  <si>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</si>
  <si>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</si>
  <si>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</si>
  <si>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</si>
  <si>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</si>
  <si>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</si>
  <si>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</si>
  <si>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</si>
  <si>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</si>
  <si>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</si>
  <si>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</si>
  <si>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</si>
  <si>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</si>
  <si>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</si>
  <si>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</si>
  <si>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</si>
  <si>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</si>
  <si>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</si>
  <si>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</si>
  <si>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</si>
  <si>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</si>
  <si>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</si>
  <si>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</si>
  <si>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</si>
  <si>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</si>
  <si>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</si>
  <si>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</si>
  <si>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</si>
  <si>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</si>
  <si>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</si>
  <si>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</si>
  <si>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</si>
  <si>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</si>
  <si>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</si>
  <si>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</si>
  <si>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</si>
  <si>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</si>
  <si>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</si>
  <si>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</si>
  <si>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</si>
  <si>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</si>
  <si>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</si>
  <si>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</si>
  <si>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</si>
  <si>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</si>
  <si>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</si>
  <si>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</si>
  <si>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</si>
  <si>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</si>
  <si>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</si>
  <si>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</si>
  <si>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</si>
  <si>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</si>
  <si>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</si>
  <si>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</si>
  <si>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</si>
  <si>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</si>
  <si>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</si>
  <si>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</si>
  <si>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</si>
  <si>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</si>
  <si>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</si>
  <si>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</si>
  <si>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</si>
  <si>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</si>
  <si>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</si>
  <si>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</si>
  <si>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</si>
  <si>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</si>
  <si>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</si>
  <si>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</si>
  <si>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</si>
  <si>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</si>
  <si>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</si>
  <si>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</si>
  <si>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</si>
  <si>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</si>
  <si>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</si>
  <si>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</si>
  <si>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</si>
  <si>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</si>
  <si>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</si>
  <si>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</si>
  <si>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</si>
  <si>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</si>
  <si>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</si>
  <si>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</si>
  <si>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</si>
  <si>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</si>
  <si>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</si>
  <si>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</si>
  <si>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</si>
  <si>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</si>
  <si>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</si>
  <si>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</si>
  <si>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</si>
  <si>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</si>
  <si>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</si>
  <si>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</si>
  <si>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</si>
  <si>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</si>
  <si>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</si>
  <si>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</si>
  <si>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</si>
  <si>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</si>
  <si>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</si>
  <si>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</si>
  <si>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</si>
  <si>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</si>
  <si>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</si>
  <si>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</si>
  <si>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</si>
  <si>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</si>
  <si>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</si>
  <si>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</si>
  <si>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</si>
  <si>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</si>
  <si>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</si>
  <si>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</si>
  <si>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</si>
  <si>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</si>
  <si>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</si>
  <si>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</si>
  <si>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</si>
  <si>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</si>
  <si>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</si>
  <si>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</si>
  <si>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</si>
  <si>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</si>
  <si>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</si>
  <si>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</si>
  <si>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</si>
  <si>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</si>
  <si>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</si>
  <si>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</si>
  <si>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</si>
  <si>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</si>
  <si>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</si>
  <si>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</si>
  <si>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</si>
  <si>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</si>
  <si>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</si>
  <si>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</si>
  <si>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</si>
  <si>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</si>
  <si>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</si>
  <si>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</si>
  <si>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</si>
  <si>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</si>
  <si>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</si>
  <si>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</si>
  <si>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</si>
  <si>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</si>
  <si>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</si>
  <si>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</si>
  <si>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</si>
  <si>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</si>
  <si>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</si>
  <si>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</si>
  <si>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</si>
  <si>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</si>
  <si>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</si>
  <si>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</si>
  <si>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</si>
  <si>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</si>
  <si>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</si>
  <si>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</si>
  <si>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</si>
  <si>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</si>
  <si>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</si>
  <si>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</si>
  <si>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</si>
  <si>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</si>
  <si>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</si>
  <si>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</si>
  <si>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</si>
  <si>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</si>
  <si>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</si>
  <si>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</si>
  <si>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</si>
  <si>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</si>
  <si>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</si>
  <si>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</si>
  <si>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</si>
  <si>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</si>
  <si>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</si>
  <si>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</si>
  <si>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</si>
  <si>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</si>
  <si>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</si>
  <si>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</si>
  <si>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</si>
  <si>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</si>
  <si>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</si>
  <si>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</si>
  <si>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</si>
  <si>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</si>
  <si>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</si>
  <si>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</si>
  <si>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</si>
  <si>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</si>
  <si>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</si>
  <si>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</si>
  <si>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</si>
  <si>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</si>
  <si>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</si>
  <si>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</si>
  <si>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</si>
  <si>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</si>
  <si>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</si>
  <si>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</si>
  <si>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</si>
  <si>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</si>
  <si>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</si>
  <si>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</si>
  <si>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</si>
  <si>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</si>
  <si>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</si>
  <si>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</si>
  <si>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</si>
  <si>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</si>
  <si>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</si>
  <si>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</si>
  <si>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</si>
  <si>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</si>
  <si>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</si>
  <si>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</si>
  <si>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</si>
  <si>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</si>
  <si>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</si>
  <si>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</si>
  <si>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</si>
  <si>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</si>
  <si>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</si>
  <si>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</si>
  <si>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</si>
  <si>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</si>
  <si>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</si>
  <si>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</si>
  <si>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</si>
  <si>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</si>
  <si>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</si>
  <si>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</si>
  <si>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</si>
  <si>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</si>
  <si>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</si>
  <si>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</si>
  <si>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</si>
  <si>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</si>
  <si>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</si>
  <si>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</si>
  <si>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</si>
  <si>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</si>
  <si>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</si>
  <si>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</si>
  <si>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</si>
  <si>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</si>
  <si>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</si>
  <si>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</si>
  <si>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</si>
  <si>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</si>
  <si>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</si>
  <si>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</si>
  <si>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</si>
  <si>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</si>
  <si>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</si>
  <si>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</si>
  <si>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</si>
  <si>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</si>
  <si>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</si>
  <si>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</si>
  <si>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</si>
  <si>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</si>
  <si>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</si>
  <si>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</si>
  <si>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</si>
  <si>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</si>
  <si>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</si>
  <si>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</si>
  <si>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</si>
  <si>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</si>
  <si>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</si>
  <si>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</si>
  <si>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</si>
  <si>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</si>
  <si>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</si>
  <si>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</si>
  <si>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</si>
  <si>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</si>
  <si>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</si>
  <si>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</si>
  <si>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</si>
  <si>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</si>
  <si>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</si>
  <si>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</si>
  <si>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</si>
  <si>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</si>
  <si>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</si>
  <si>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</si>
  <si>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</si>
  <si>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</si>
  <si>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</si>
  <si>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</si>
  <si>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</si>
  <si>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</si>
  <si>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</si>
  <si>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</si>
  <si>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</si>
  <si>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</si>
  <si>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</si>
  <si>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</si>
  <si>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</si>
  <si>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</si>
  <si>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</si>
  <si>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</si>
  <si>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</si>
  <si>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</si>
  <si>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</si>
  <si>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</si>
  <si>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</si>
  <si>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</si>
  <si>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</si>
  <si>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</si>
  <si>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</si>
  <si>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</si>
  <si>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</si>
  <si>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</si>
  <si>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</si>
  <si>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</si>
  <si>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</si>
  <si>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</si>
  <si>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</si>
  <si>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</si>
  <si>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</si>
  <si>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</si>
  <si>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</si>
  <si>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</si>
  <si>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</si>
  <si>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</si>
  <si>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</si>
  <si>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</si>
  <si>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</si>
  <si>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</si>
  <si>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</si>
  <si>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</si>
  <si>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</si>
  <si>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</si>
  <si>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</si>
  <si>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</si>
  <si>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</si>
  <si>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</si>
  <si>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</si>
  <si>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</si>
  <si>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</si>
  <si>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</si>
  <si>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</si>
  <si>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</si>
  <si>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</si>
  <si>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</si>
  <si>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</si>
  <si>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</si>
  <si>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</si>
  <si>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</si>
  <si>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</si>
  <si>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</si>
  <si>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</si>
  <si>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</si>
  <si>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</si>
  <si>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</si>
  <si>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</si>
  <si>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</si>
  <si>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</si>
  <si>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</si>
  <si>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</si>
  <si>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</si>
  <si>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</si>
  <si>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</si>
  <si>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</si>
  <si>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</si>
  <si>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</si>
  <si>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</si>
  <si>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</si>
  <si>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</si>
  <si>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</si>
  <si>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</si>
  <si>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</si>
  <si>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</si>
  <si>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</si>
  <si>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</si>
  <si>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</si>
  <si>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</si>
  <si>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</si>
  <si>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</si>
  <si>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</si>
  <si>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</si>
  <si>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</si>
  <si>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</si>
  <si>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</si>
  <si>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</si>
  <si>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</si>
  <si>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</si>
  <si>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</si>
  <si>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</si>
  <si>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</si>
  <si>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</si>
  <si>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</si>
  <si>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</si>
  <si>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</si>
  <si>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</si>
  <si>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</si>
  <si>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</si>
  <si>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</si>
  <si>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</si>
  <si>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</si>
  <si>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</si>
  <si>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</si>
  <si>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</si>
  <si>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</si>
  <si>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</si>
  <si>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</si>
  <si>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</si>
  <si>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</si>
  <si>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</si>
  <si>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</si>
  <si>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</si>
  <si>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</si>
  <si>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</si>
  <si>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</si>
  <si>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</si>
  <si>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</si>
  <si>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</si>
  <si>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</si>
  <si>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</si>
  <si>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</si>
  <si>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</si>
  <si>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</si>
  <si>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</si>
  <si>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</si>
  <si>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</si>
  <si>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</si>
  <si>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</si>
  <si>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</si>
  <si>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</si>
  <si>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</si>
  <si>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</si>
  <si>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</si>
  <si>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</si>
  <si>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</si>
  <si>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</si>
  <si>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</si>
  <si>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</si>
  <si>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</si>
  <si>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</si>
  <si>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</si>
  <si>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</si>
  <si>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</si>
  <si>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</si>
  <si>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</si>
  <si>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</si>
  <si>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</si>
  <si>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</si>
  <si>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</si>
  <si>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</si>
  <si>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</si>
  <si>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</si>
  <si>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</si>
  <si>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</si>
  <si>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</si>
  <si>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</si>
  <si>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</si>
  <si>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</si>
  <si>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</si>
  <si>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</si>
  <si>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</si>
  <si>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</si>
  <si>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</si>
  <si>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</si>
  <si>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</si>
  <si>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</si>
  <si>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</si>
  <si>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</si>
  <si>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</si>
  <si>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</si>
  <si>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</si>
  <si>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</si>
  <si>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</si>
  <si>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</si>
  <si>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</si>
  <si>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</si>
  <si>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</si>
  <si>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</si>
  <si>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</si>
  <si>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</si>
  <si>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</si>
  <si>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</si>
  <si>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</si>
  <si>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</si>
  <si>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</si>
  <si>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</si>
  <si>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</si>
  <si>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</si>
  <si>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</si>
  <si>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</si>
  <si>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</si>
  <si>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</si>
  <si>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</si>
  <si>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</si>
  <si>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</si>
  <si>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</si>
  <si>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</si>
  <si>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</si>
  <si>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</si>
  <si>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</si>
  <si>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</si>
  <si>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</si>
  <si>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</si>
  <si>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</si>
  <si>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</si>
  <si>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</si>
  <si>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</si>
  <si>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</si>
  <si>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</si>
  <si>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</si>
  <si>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</si>
  <si>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</si>
  <si>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</si>
  <si>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</si>
  <si>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</si>
  <si>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</si>
  <si>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</si>
  <si>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</si>
  <si>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</si>
  <si>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</si>
  <si>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</si>
  <si>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</si>
  <si>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</si>
  <si>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</si>
  <si>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</si>
  <si>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</si>
  <si>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</si>
  <si>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</si>
  <si>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</si>
  <si>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</si>
  <si>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</si>
  <si>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</si>
  <si>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</si>
  <si>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</si>
  <si>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</si>
  <si>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</si>
  <si>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</si>
  <si>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</si>
  <si>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</si>
  <si>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</si>
  <si>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</si>
  <si>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</si>
  <si>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</si>
  <si>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</si>
  <si>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</si>
  <si>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</si>
  <si>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</si>
  <si>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</si>
  <si>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</si>
  <si>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</si>
  <si>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</si>
  <si>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</si>
  <si>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</si>
  <si>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</si>
  <si>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</si>
  <si>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</si>
  <si>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</si>
  <si>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</si>
  <si>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</si>
  <si>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</si>
  <si>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</si>
  <si>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</si>
  <si>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</si>
  <si>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</si>
  <si>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</si>
  <si>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</si>
  <si>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</si>
  <si>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</si>
  <si>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</si>
  <si>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</si>
  <si>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</si>
  <si>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</si>
  <si>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</si>
  <si>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</si>
  <si>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</si>
  <si>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</si>
  <si>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</si>
  <si>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</si>
  <si>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</si>
  <si>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</si>
  <si>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</si>
  <si>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</si>
  <si>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</si>
  <si>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</si>
  <si>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</si>
  <si>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</si>
  <si>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</si>
  <si>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</si>
  <si>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</si>
  <si>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</si>
  <si>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</si>
  <si>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</si>
  <si>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</si>
  <si>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</si>
  <si>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</si>
  <si>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</si>
  <si>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</si>
  <si>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</si>
  <si>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</si>
  <si>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</si>
  <si>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</si>
  <si>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</si>
  <si>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</si>
  <si>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</si>
  <si>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</si>
  <si>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</si>
  <si>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</si>
  <si>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</si>
  <si>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</si>
  <si>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</si>
  <si>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</si>
  <si>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</si>
  <si>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</si>
  <si>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</si>
  <si>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</si>
  <si>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</si>
  <si>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</si>
  <si>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</si>
  <si>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</si>
  <si>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</si>
  <si>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</si>
  <si>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</si>
  <si>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</si>
  <si>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</si>
  <si>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</si>
  <si>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</si>
  <si>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</si>
  <si>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</si>
  <si>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</si>
  <si>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</si>
  <si>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</si>
  <si>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</si>
  <si>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</si>
  <si>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</si>
  <si>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</si>
  <si>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</si>
  <si>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</si>
  <si>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</si>
  <si>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</si>
  <si>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</si>
  <si>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</si>
  <si>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</si>
  <si>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</si>
  <si>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</si>
  <si>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</si>
  <si>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</si>
  <si>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</si>
  <si>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</si>
  <si>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</si>
  <si>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</si>
  <si>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</si>
  <si>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</si>
  <si>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</si>
  <si>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</si>
  <si>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</si>
  <si>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</si>
  <si>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</si>
  <si>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</si>
  <si>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</si>
  <si>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</si>
  <si>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</si>
  <si>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</si>
  <si>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</si>
  <si>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</si>
  <si>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</si>
  <si>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</si>
  <si>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</si>
  <si>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</si>
  <si>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</si>
  <si>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</si>
  <si>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</si>
  <si>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</si>
  <si>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</si>
  <si>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</si>
  <si>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</si>
  <si>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</si>
  <si>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</si>
  <si>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</si>
  <si>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</si>
  <si>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</si>
  <si>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</si>
  <si>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</si>
  <si>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</si>
  <si>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</si>
  <si>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</si>
  <si>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</si>
  <si>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</si>
  <si>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</si>
  <si>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</si>
  <si>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</si>
  <si>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</si>
  <si>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</si>
  <si>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</si>
  <si>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</si>
  <si>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</si>
  <si>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</si>
  <si>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</si>
  <si>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</si>
  <si>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</si>
  <si>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</si>
  <si>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</si>
  <si>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</si>
  <si>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</si>
  <si>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</si>
  <si>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</si>
  <si>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</si>
  <si>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</si>
  <si>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</si>
  <si>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</si>
  <si>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</si>
  <si>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</si>
  <si>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</si>
  <si>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</si>
  <si>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</si>
  <si>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</si>
  <si>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</si>
  <si>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</si>
  <si>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</si>
  <si>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</si>
  <si>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</si>
  <si>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</si>
  <si>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</si>
  <si>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</si>
  <si>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</si>
  <si>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</si>
  <si>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</si>
  <si>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</si>
  <si>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</si>
  <si>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</si>
  <si>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</si>
  <si>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</si>
  <si>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</si>
  <si>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</si>
  <si>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</si>
  <si>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</si>
  <si>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</si>
  <si>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</si>
  <si>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</si>
  <si>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</si>
  <si>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</si>
  <si>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</si>
  <si>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</si>
  <si>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</si>
  <si>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</si>
  <si>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</si>
  <si>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</si>
  <si>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</si>
  <si>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</si>
  <si>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</si>
  <si>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</si>
  <si>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</si>
  <si>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</si>
  <si>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</si>
  <si>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</si>
  <si>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</si>
  <si>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</si>
  <si>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</si>
  <si>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</si>
  <si>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</si>
  <si>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</si>
  <si>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</si>
  <si>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</si>
  <si>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</si>
  <si>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</si>
  <si>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</si>
  <si>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</si>
  <si>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</si>
  <si>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</si>
  <si>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</si>
  <si>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</si>
  <si>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</si>
  <si>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</si>
  <si>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</si>
  <si>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</si>
  <si>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</si>
  <si>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</si>
  <si>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</si>
  <si>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</si>
  <si>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</si>
  <si>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</si>
  <si>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</si>
  <si>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</si>
  <si>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</si>
  <si>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</si>
  <si>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</si>
  <si>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</si>
  <si>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</si>
  <si>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</si>
  <si>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</si>
  <si>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</si>
  <si>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</si>
  <si>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</si>
  <si>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</si>
  <si>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</si>
  <si>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</si>
  <si>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</si>
  <si>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</si>
  <si>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</si>
  <si>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</si>
  <si>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</si>
  <si>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</si>
  <si>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</si>
  <si>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</si>
  <si>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</si>
  <si>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</si>
  <si>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</si>
  <si>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</si>
  <si>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</si>
  <si>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</si>
  <si>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</si>
  <si>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</si>
  <si>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</si>
  <si>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</si>
  <si>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</si>
  <si>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</si>
  <si>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</si>
  <si>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</si>
  <si>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</si>
  <si>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</si>
  <si>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</si>
  <si>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</si>
  <si>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</si>
  <si>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</si>
  <si>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</si>
  <si>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</si>
  <si>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</si>
  <si>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</si>
  <si>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</si>
  <si>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</si>
  <si>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</si>
  <si>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</si>
  <si>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</si>
  <si>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</si>
  <si>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</si>
  <si>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</si>
  <si>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</si>
  <si>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</si>
  <si>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</si>
  <si>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</si>
  <si>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</si>
  <si>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</si>
  <si>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</si>
  <si>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</si>
  <si>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</si>
  <si>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</si>
  <si>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</si>
  <si>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</si>
  <si>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</si>
  <si>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</si>
  <si>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</si>
  <si>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</si>
  <si>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</si>
  <si>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</si>
  <si>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</si>
  <si>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</si>
  <si>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</si>
  <si>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</si>
  <si>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</si>
  <si>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</si>
  <si>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</si>
  <si>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</si>
  <si>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</si>
  <si>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</si>
  <si>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</si>
  <si>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</si>
  <si>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</si>
  <si>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</si>
  <si>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</si>
  <si>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</si>
  <si>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</si>
  <si>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</si>
  <si>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</si>
  <si>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</si>
  <si>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</si>
  <si>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</si>
  <si>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</si>
  <si>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</si>
  <si>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</si>
  <si>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</si>
  <si>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</si>
  <si>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</si>
  <si>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</si>
  <si>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</si>
  <si>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</si>
  <si>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</si>
  <si>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</si>
  <si>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</si>
  <si>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</si>
  <si>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</si>
  <si>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</si>
  <si>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</si>
  <si>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</si>
  <si>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</si>
  <si>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</si>
  <si>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</si>
  <si>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</si>
  <si>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</si>
  <si>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</si>
  <si>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</si>
  <si>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</si>
  <si>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</si>
  <si>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</si>
  <si>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</si>
  <si>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</si>
  <si>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</si>
  <si>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</si>
  <si>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</si>
  <si>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</si>
  <si>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</si>
  <si>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</si>
  <si>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</si>
  <si>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</si>
  <si>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</si>
  <si>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</si>
  <si>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</si>
  <si>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</si>
  <si>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</si>
  <si>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</si>
  <si>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</si>
  <si>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</si>
  <si>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</si>
  <si>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</si>
  <si>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</si>
  <si>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</si>
  <si>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</si>
  <si>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</si>
  <si>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</si>
  <si>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</si>
  <si>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</si>
  <si>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</si>
  <si>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</si>
  <si>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</si>
  <si>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</si>
  <si>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</si>
  <si>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</si>
  <si>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</si>
  <si>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</si>
  <si>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</si>
  <si>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</si>
  <si>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</si>
  <si>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</si>
  <si>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</si>
  <si>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</si>
  <si>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</si>
  <si>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</si>
  <si>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</si>
  <si>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</si>
  <si>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</si>
  <si>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</si>
  <si>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</si>
  <si>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</si>
  <si>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</si>
  <si>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</si>
  <si>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</si>
  <si>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</si>
  <si>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</si>
  <si>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</si>
  <si>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</si>
  <si>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</si>
  <si>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</si>
  <si>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</si>
  <si>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</si>
  <si>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</si>
  <si>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</si>
  <si>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</si>
  <si>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</si>
  <si>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</si>
  <si>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</si>
  <si>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</si>
  <si>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</si>
  <si>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</si>
  <si>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</si>
  <si>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</si>
  <si>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</si>
  <si>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</si>
  <si>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</si>
  <si>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</si>
  <si>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</si>
  <si>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</si>
  <si>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</si>
  <si>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</si>
  <si>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</si>
  <si>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</si>
  <si>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</si>
  <si>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</si>
  <si>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</si>
  <si>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</si>
  <si>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</si>
  <si>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</si>
  <si>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</si>
  <si>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</si>
  <si>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</si>
  <si>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</si>
  <si>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</si>
  <si>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</si>
  <si>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</si>
  <si>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</si>
  <si>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</si>
  <si>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</si>
  <si>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</si>
  <si>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</si>
  <si>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</si>
  <si>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</si>
  <si>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</si>
  <si>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</si>
  <si>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</si>
  <si>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</si>
  <si>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</si>
  <si>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</si>
  <si>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</si>
  <si>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</si>
  <si>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</si>
  <si>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</si>
  <si>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</si>
  <si>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</si>
  <si>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</si>
  <si>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</si>
  <si>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</si>
  <si>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</si>
  <si>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</si>
  <si>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</si>
  <si>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</si>
  <si>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</si>
  <si>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</si>
  <si>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</si>
  <si>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</si>
  <si>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</si>
  <si>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</si>
  <si>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</si>
  <si>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</si>
  <si>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</si>
  <si>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</si>
  <si>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</si>
  <si>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</si>
  <si>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</si>
  <si>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</si>
  <si>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</si>
  <si>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</si>
  <si>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</si>
  <si>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</si>
  <si>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</si>
  <si>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</si>
  <si>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</si>
  <si>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</si>
  <si>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</si>
  <si>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</si>
  <si>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</si>
  <si>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</si>
  <si>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</si>
  <si>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</si>
  <si>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</si>
  <si>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</si>
  <si>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</si>
  <si>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</si>
  <si>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</si>
  <si>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</si>
  <si>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</si>
  <si>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</si>
  <si>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</si>
  <si>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</si>
  <si>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</si>
  <si>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</si>
  <si>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</si>
  <si>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</si>
  <si>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</si>
  <si>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</si>
  <si>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</si>
  <si>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</si>
  <si>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</si>
  <si>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</si>
  <si>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</si>
  <si>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</si>
  <si>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</si>
  <si>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</si>
  <si>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</si>
  <si>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</si>
  <si>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</si>
  <si>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</si>
  <si>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</si>
  <si>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</si>
  <si>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</si>
  <si>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</si>
  <si>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</si>
  <si>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</si>
  <si>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</si>
  <si>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</si>
  <si>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</si>
  <si>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</si>
  <si>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</si>
  <si>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</si>
  <si>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</si>
  <si>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</si>
  <si>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</si>
  <si>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</si>
  <si>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</si>
  <si>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</si>
  <si>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</si>
  <si>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</si>
  <si>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</si>
  <si>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</si>
  <si>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</si>
  <si>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</si>
  <si>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</si>
  <si>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</si>
  <si>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</si>
  <si>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</si>
  <si>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</si>
  <si>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</si>
  <si>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</si>
  <si>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</si>
  <si>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</si>
  <si>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</si>
  <si>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</si>
  <si>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</si>
  <si>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</si>
  <si>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</si>
  <si>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</si>
  <si>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</si>
  <si>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</si>
  <si>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</si>
  <si>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</si>
  <si>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</si>
  <si>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</si>
  <si>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</si>
  <si>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</si>
  <si>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</si>
  <si>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</si>
  <si>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</si>
  <si>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</si>
  <si>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</si>
  <si>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</si>
  <si>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</si>
  <si>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</si>
  <si>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</si>
  <si>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</si>
  <si>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</si>
  <si>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</si>
  <si>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</si>
  <si>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</si>
  <si>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</si>
  <si>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</si>
  <si>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</si>
  <si>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</si>
  <si>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</si>
  <si>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</si>
  <si>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</si>
  <si>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</si>
  <si>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</si>
  <si>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</si>
  <si>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</si>
  <si>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</si>
  <si>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</si>
  <si>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</si>
  <si>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</si>
  <si>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</si>
  <si>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</si>
  <si>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</si>
  <si>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</si>
  <si>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</si>
  <si>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</si>
  <si>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</si>
  <si>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</si>
  <si>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</si>
  <si>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</si>
  <si>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</si>
  <si>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</si>
  <si>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</si>
  <si>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</si>
  <si>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</si>
  <si>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</si>
  <si>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</si>
  <si>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</si>
  <si>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</si>
  <si>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</si>
  <si>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</si>
  <si>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</si>
  <si>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</si>
  <si>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</si>
  <si>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</si>
  <si>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</si>
  <si>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</si>
  <si>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</si>
  <si>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</si>
  <si>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</si>
  <si>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</si>
  <si>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</si>
  <si>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</si>
  <si>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</si>
  <si>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</si>
  <si>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</si>
  <si>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</si>
  <si>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</si>
  <si>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</si>
  <si>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</si>
  <si>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</si>
  <si>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</si>
  <si>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</si>
  <si>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</si>
  <si>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</si>
  <si>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</si>
  <si>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</si>
  <si>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</si>
  <si>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</si>
  <si>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</si>
  <si>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</si>
  <si>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</si>
  <si>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</si>
  <si>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</si>
  <si>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</si>
  <si>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</si>
  <si>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</si>
  <si>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</si>
  <si>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</si>
  <si>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</si>
  <si>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</si>
  <si>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</si>
  <si>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</si>
  <si>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</si>
  <si>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</si>
  <si>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</si>
  <si>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</si>
  <si>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</si>
  <si>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</si>
  <si>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</si>
  <si>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</si>
  <si>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</si>
  <si>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</si>
  <si>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</si>
  <si>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</si>
  <si>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</si>
  <si>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</si>
  <si>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</si>
  <si>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</si>
  <si>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</si>
  <si>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</si>
  <si>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</si>
  <si>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</si>
  <si>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</si>
  <si>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</si>
  <si>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</si>
  <si>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</si>
  <si>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</si>
  <si>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</si>
  <si>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</si>
  <si>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</si>
  <si>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</si>
  <si>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</si>
  <si>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</si>
  <si>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</si>
  <si>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</si>
  <si>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</si>
  <si>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</si>
  <si>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</si>
  <si>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</si>
  <si>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</si>
  <si>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</si>
  <si>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</si>
  <si>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</si>
  <si>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</si>
  <si>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</si>
  <si>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</si>
  <si>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</si>
  <si>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</si>
  <si>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</si>
  <si>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</si>
  <si>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</si>
  <si>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</si>
  <si>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</si>
  <si>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</si>
  <si>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</si>
  <si>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</si>
  <si>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</si>
  <si>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</si>
  <si>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</si>
  <si>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</si>
  <si>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</si>
  <si>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</si>
  <si>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</si>
  <si>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</si>
  <si>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</si>
  <si>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</si>
  <si>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</si>
  <si>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</si>
  <si>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</si>
  <si>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</si>
  <si>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</si>
  <si>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</si>
  <si>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</si>
  <si>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</si>
  <si>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</si>
  <si>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</si>
  <si>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</si>
  <si>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</si>
  <si>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</si>
  <si>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</si>
  <si>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</si>
  <si>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</si>
  <si>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</si>
  <si>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</si>
  <si>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</si>
  <si>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</si>
  <si>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</si>
  <si>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</si>
  <si>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</si>
  <si>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</si>
  <si>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</si>
  <si>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</si>
  <si>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</si>
  <si>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</si>
  <si>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</si>
  <si>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</si>
  <si>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</si>
  <si>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</si>
  <si>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</si>
  <si>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</si>
  <si>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</si>
  <si>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</si>
  <si>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</si>
  <si>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</si>
  <si>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</si>
  <si>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</si>
  <si>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</si>
  <si>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</si>
  <si>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</si>
  <si>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</si>
  <si>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</si>
  <si>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</si>
  <si>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</si>
  <si>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</si>
  <si>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</si>
  <si>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</si>
  <si>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</si>
  <si>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</si>
  <si>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</si>
  <si>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</si>
  <si>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</si>
  <si>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</si>
  <si>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</si>
  <si>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</si>
  <si>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</si>
  <si>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</si>
  <si>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</si>
  <si>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</si>
  <si>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</si>
  <si>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</si>
  <si>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</si>
  <si>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</si>
  <si>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</si>
  <si>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</si>
  <si>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</si>
  <si>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</si>
  <si>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</si>
  <si>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</si>
  <si>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</si>
  <si>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</si>
  <si>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</si>
  <si>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</si>
  <si>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</si>
  <si>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</si>
  <si>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</si>
  <si>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</si>
  <si>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</si>
  <si>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</si>
  <si>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</si>
  <si>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</si>
  <si>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</si>
  <si>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</si>
  <si>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</si>
  <si>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</si>
  <si>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</si>
  <si>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</si>
  <si>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</si>
  <si>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</si>
  <si>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</si>
  <si>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</si>
  <si>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</si>
  <si>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</si>
  <si>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</si>
  <si>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</si>
  <si>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</si>
  <si>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</si>
  <si>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</si>
  <si>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</si>
  <si>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</si>
  <si>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</si>
  <si>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</si>
  <si>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</si>
  <si>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</si>
  <si>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</si>
  <si>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</si>
  <si>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</si>
  <si>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</si>
  <si>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</si>
  <si>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</si>
  <si>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</si>
  <si>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</si>
  <si>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</si>
  <si>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</si>
  <si>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</si>
  <si>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</si>
  <si>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</si>
  <si>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</si>
  <si>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</si>
  <si>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</si>
  <si>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</si>
  <si>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</si>
  <si>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</si>
  <si>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</si>
  <si>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</si>
  <si>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</si>
  <si>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</si>
  <si>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</si>
  <si>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</si>
  <si>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</si>
  <si>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</si>
  <si>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</si>
  <si>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</si>
  <si>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</si>
  <si>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</si>
  <si>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</si>
  <si>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</si>
  <si>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</si>
  <si>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</si>
  <si>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</si>
  <si>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</si>
  <si>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</si>
  <si>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</si>
  <si>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</si>
  <si>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</si>
  <si>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</si>
  <si>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</si>
  <si>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</si>
  <si>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</si>
  <si>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</si>
  <si>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</si>
  <si>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</si>
  <si>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</si>
  <si>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</si>
  <si>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</si>
  <si>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</si>
  <si>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</si>
  <si>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</si>
  <si>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</si>
  <si>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</si>
  <si>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</si>
  <si>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</si>
  <si>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</si>
  <si>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</si>
  <si>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</si>
  <si>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</si>
  <si>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</si>
  <si>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</si>
  <si>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</si>
  <si>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</si>
  <si>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</si>
  <si>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</si>
  <si>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</si>
  <si>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</si>
  <si>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</si>
  <si>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</si>
  <si>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</si>
  <si>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</si>
  <si>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</si>
  <si>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</si>
  <si>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</si>
  <si>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</si>
  <si>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</si>
  <si>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</si>
  <si>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</si>
  <si>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</si>
  <si>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</si>
  <si>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</si>
  <si>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</si>
  <si>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</si>
  <si>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</si>
  <si>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</si>
  <si>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</si>
  <si>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</si>
  <si>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</si>
  <si>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</si>
  <si>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</si>
  <si>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</si>
  <si>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</si>
  <si>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</si>
  <si>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</si>
  <si>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</si>
  <si>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</si>
  <si>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</si>
  <si>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</si>
  <si>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</si>
  <si>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</si>
  <si>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</si>
  <si>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</si>
  <si>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</si>
  <si>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</si>
  <si>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</si>
  <si>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</si>
  <si>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</si>
  <si>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</si>
  <si>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</si>
  <si>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</si>
  <si>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</si>
  <si>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</si>
  <si>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</si>
  <si>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</si>
  <si>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</si>
  <si>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</si>
  <si>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</si>
  <si>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</si>
  <si>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</si>
  <si>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</si>
  <si>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</si>
  <si>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</si>
  <si>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</si>
  <si>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</si>
  <si>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</si>
  <si>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</si>
  <si>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</si>
  <si>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</si>
  <si>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</si>
  <si>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</si>
  <si>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</si>
  <si>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</si>
  <si>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</si>
  <si>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</si>
  <si>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</si>
  <si>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</si>
  <si>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</si>
  <si>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</si>
  <si>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</si>
  <si>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</si>
  <si>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</si>
  <si>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</si>
  <si>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</si>
  <si>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</si>
  <si>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</si>
  <si>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</si>
  <si>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</si>
  <si>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</si>
  <si>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</si>
  <si>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</si>
  <si>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</si>
  <si>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</si>
  <si>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</si>
  <si>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</si>
  <si>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</si>
  <si>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</si>
  <si>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</si>
  <si>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</si>
  <si>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</si>
  <si>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</si>
  <si>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</si>
  <si>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</si>
  <si>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</si>
  <si>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</si>
  <si>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</si>
  <si>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</si>
  <si>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</si>
  <si>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</si>
  <si>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</si>
  <si>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</si>
  <si>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</si>
  <si>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</si>
  <si>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</si>
  <si>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</si>
  <si>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</si>
  <si>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</si>
  <si>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</si>
  <si>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</si>
  <si>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</si>
  <si>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</si>
  <si>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</si>
  <si>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</si>
  <si>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</si>
  <si>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</si>
  <si>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</si>
  <si>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</si>
  <si>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</si>
  <si>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</si>
  <si>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</si>
  <si>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</si>
  <si>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</si>
  <si>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</si>
  <si>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</si>
  <si>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</si>
  <si>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</si>
  <si>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</si>
  <si>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</si>
  <si>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</si>
  <si>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</si>
  <si>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</si>
  <si>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</si>
  <si>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</si>
  <si>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</si>
  <si>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</si>
  <si>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</si>
  <si>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</si>
  <si>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</si>
  <si>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</si>
  <si>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</si>
  <si>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</si>
  <si>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</si>
  <si>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</si>
  <si>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</si>
  <si>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</si>
  <si>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</si>
  <si>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</si>
  <si>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</si>
  <si>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</si>
  <si>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</si>
  <si>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</si>
  <si>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</si>
  <si>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</si>
  <si>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</si>
  <si>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</si>
  <si>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</si>
  <si>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</si>
  <si>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</si>
  <si>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</si>
  <si>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</si>
  <si>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</si>
  <si>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</si>
  <si>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</si>
  <si>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</si>
  <si>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</si>
  <si>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</si>
  <si>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</si>
  <si>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</si>
  <si>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</si>
  <si>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</si>
  <si>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</si>
  <si>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</si>
  <si>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</si>
  <si>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</si>
  <si>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</si>
  <si>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</si>
  <si>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</si>
  <si>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</si>
  <si>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</si>
  <si>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</si>
  <si>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</si>
  <si>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</si>
  <si>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</si>
  <si>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</si>
  <si>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</si>
  <si>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</si>
  <si>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</si>
  <si>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</si>
  <si>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</si>
  <si>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</si>
  <si>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</si>
  <si>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</si>
  <si>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</si>
  <si>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</si>
  <si>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</si>
  <si>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</si>
  <si>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</si>
  <si>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</si>
  <si>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</si>
  <si>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</si>
  <si>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</si>
  <si>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</si>
  <si>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</si>
  <si>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</si>
  <si>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</si>
  <si>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</si>
  <si>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</si>
  <si>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</si>
  <si>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</si>
  <si>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</si>
  <si>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</si>
  <si>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</si>
  <si>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</si>
  <si>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</si>
  <si>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</si>
  <si>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</si>
  <si>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</si>
  <si>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</si>
  <si>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</si>
  <si>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</si>
  <si>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</si>
  <si>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</si>
  <si>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</si>
  <si>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</si>
  <si>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</si>
  <si>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</si>
  <si>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</si>
  <si>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</si>
  <si>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</si>
  <si>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</si>
  <si>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</si>
  <si>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</si>
  <si>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</si>
  <si>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</si>
  <si>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</si>
  <si>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</si>
  <si>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</si>
  <si>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</si>
  <si>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</si>
  <si>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</si>
  <si>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</si>
  <si>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</si>
  <si>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</si>
  <si>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</si>
  <si>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</si>
  <si>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</si>
  <si>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</si>
  <si>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</si>
  <si>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</si>
  <si>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</si>
  <si>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</si>
  <si>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</si>
  <si>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</si>
  <si>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</si>
  <si>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</si>
  <si>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</si>
  <si>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</si>
  <si>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</si>
  <si>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</si>
  <si>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</si>
  <si>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</si>
  <si>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</si>
  <si>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</si>
  <si>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</si>
  <si>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</si>
  <si>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</si>
  <si>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</si>
  <si>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</si>
  <si>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</si>
  <si>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</si>
  <si>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</si>
  <si>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</si>
  <si>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</si>
  <si>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</si>
  <si>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</si>
  <si>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</si>
  <si>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</si>
  <si>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</si>
  <si>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</si>
  <si>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</si>
  <si>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</si>
  <si>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</si>
  <si>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</si>
  <si>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</si>
  <si>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</si>
  <si>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</si>
  <si>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</si>
  <si>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</si>
  <si>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</si>
  <si>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</si>
  <si>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</si>
  <si>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</si>
  <si>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</si>
  <si>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</si>
  <si>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</si>
  <si>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</si>
  <si>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</si>
  <si>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</si>
  <si>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</si>
  <si>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</si>
  <si>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</si>
  <si>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</si>
  <si>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</si>
  <si>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</si>
  <si>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</si>
  <si>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</si>
  <si>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</si>
  <si>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</si>
  <si>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</si>
  <si>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</si>
  <si>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</si>
  <si>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</si>
  <si>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</si>
  <si>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</si>
  <si>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</si>
  <si>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</si>
  <si>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</si>
  <si>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</si>
  <si>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</si>
  <si>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</si>
  <si>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</si>
  <si>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</si>
  <si>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</si>
  <si>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</si>
  <si>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</si>
  <si>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</si>
  <si>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</si>
  <si>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</si>
  <si>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</si>
  <si>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</si>
  <si>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</si>
  <si>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</si>
  <si>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</si>
  <si>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</si>
  <si>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</si>
  <si>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</si>
  <si>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</si>
  <si>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</si>
  <si>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</si>
  <si>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</si>
  <si>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</si>
  <si>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</si>
  <si>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</si>
  <si>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</si>
  <si>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</si>
  <si>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</si>
  <si>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</si>
  <si>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</si>
  <si>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</si>
  <si>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</si>
  <si>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</si>
  <si>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</si>
  <si>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</si>
  <si>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</si>
  <si>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</si>
  <si>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</si>
  <si>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</si>
  <si>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</si>
  <si>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</si>
  <si>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</si>
  <si>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</si>
  <si>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</si>
  <si>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</si>
  <si>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</si>
  <si>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</si>
  <si>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</si>
  <si>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</si>
  <si>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</si>
  <si>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</si>
  <si>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</si>
  <si>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</si>
  <si>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</si>
  <si>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</si>
  <si>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</si>
  <si>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</si>
  <si>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</si>
  <si>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</si>
  <si>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</si>
  <si>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</si>
  <si>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</si>
  <si>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</si>
  <si>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</si>
  <si>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</si>
  <si>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</si>
  <si>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</si>
  <si>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</si>
  <si>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</si>
  <si>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</si>
  <si>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</si>
  <si>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</si>
  <si>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</si>
  <si>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</si>
  <si>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</si>
  <si>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</si>
  <si>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</si>
  <si>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</si>
  <si>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</si>
  <si>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</si>
  <si>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</si>
  <si>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</si>
  <si>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</si>
  <si>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</si>
  <si>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</si>
  <si>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</si>
  <si>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</si>
  <si>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</si>
  <si>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</si>
  <si>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</si>
  <si>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</si>
  <si>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</si>
  <si>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</si>
  <si>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</si>
  <si>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</si>
  <si>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</si>
  <si>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</si>
  <si>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</si>
  <si>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</si>
  <si>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</si>
  <si>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</si>
  <si>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</si>
  <si>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</si>
  <si>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</si>
  <si>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</si>
  <si>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</si>
  <si>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</si>
  <si>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</si>
  <si>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</si>
  <si>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</si>
  <si>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</si>
  <si>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</si>
  <si>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</si>
  <si>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</si>
  <si>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</si>
  <si>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</si>
  <si>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</si>
  <si>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</si>
  <si>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</si>
  <si>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</si>
  <si>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</si>
  <si>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</si>
  <si>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</si>
  <si>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</si>
  <si>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</si>
  <si>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</si>
  <si>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</si>
  <si>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</si>
  <si>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</si>
  <si>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</si>
  <si>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</si>
  <si>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</si>
  <si>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</si>
  <si>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</si>
  <si>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</si>
  <si>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</si>
  <si>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</si>
  <si>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</si>
  <si>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</si>
  <si>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</si>
  <si>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</si>
  <si>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</si>
  <si>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</si>
  <si>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</si>
  <si>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</si>
  <si>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</si>
  <si>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</si>
  <si>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</si>
  <si>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</si>
  <si>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</si>
  <si>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</si>
  <si>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</si>
  <si>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</si>
  <si>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</si>
  <si>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</si>
  <si>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</si>
  <si>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</si>
  <si>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</si>
  <si>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</si>
  <si>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</si>
  <si>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</si>
  <si>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</si>
  <si>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</si>
  <si>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</si>
  <si>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</si>
  <si>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</si>
  <si>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</si>
  <si>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</si>
  <si>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</si>
  <si>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</si>
  <si>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</si>
  <si>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</si>
  <si>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</si>
  <si>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</si>
  <si>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</si>
  <si>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</si>
  <si>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</si>
  <si>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</si>
  <si>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</si>
  <si>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</si>
  <si>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</si>
  <si>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</si>
  <si>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</si>
  <si>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</si>
  <si>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</si>
  <si>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</si>
  <si>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</si>
  <si>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</si>
  <si>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</si>
  <si>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</si>
  <si>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</si>
  <si>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</si>
  <si>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</si>
  <si>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</si>
  <si>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</si>
  <si>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</si>
  <si>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</si>
  <si>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</si>
  <si>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</si>
  <si>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</si>
  <si>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</si>
  <si>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</si>
  <si>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</si>
  <si>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</si>
  <si>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</si>
  <si>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</si>
  <si>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</si>
  <si>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</si>
  <si>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</si>
  <si>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</si>
  <si>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</si>
  <si>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</si>
  <si>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</si>
  <si>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</si>
  <si>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</si>
  <si>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</si>
  <si>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</si>
  <si>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</si>
  <si>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</si>
  <si>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</si>
  <si>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</si>
  <si>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</si>
  <si>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</si>
  <si>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</si>
  <si>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</si>
  <si>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</si>
  <si>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</si>
  <si>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</si>
  <si>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</si>
  <si>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</si>
  <si>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</si>
  <si>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</si>
  <si>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</si>
  <si>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</si>
  <si>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</si>
  <si>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</si>
  <si>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</si>
  <si>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</si>
  <si>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</si>
  <si>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</si>
  <si>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</si>
  <si>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</si>
  <si>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</si>
  <si>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</si>
  <si>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</si>
  <si>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</si>
  <si>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</si>
  <si>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</si>
  <si>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</si>
  <si>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</si>
  <si>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</si>
  <si>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</si>
  <si>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</si>
  <si>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</si>
  <si>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</si>
  <si>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</si>
  <si>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</si>
  <si>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</si>
  <si>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</si>
  <si>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</si>
  <si>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</si>
  <si>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</si>
  <si>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</si>
  <si>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</si>
  <si>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</si>
  <si>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</si>
  <si>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</si>
  <si>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</si>
  <si>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</si>
  <si>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</si>
  <si>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</si>
  <si>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</si>
  <si>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</si>
  <si>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</si>
  <si>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</si>
  <si>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</si>
  <si>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</si>
  <si>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</si>
  <si>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</si>
  <si>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</si>
  <si>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</si>
  <si>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</si>
  <si>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</si>
  <si>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</si>
  <si>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</si>
  <si>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</si>
  <si>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</si>
  <si>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</si>
  <si>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</si>
  <si>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</si>
  <si>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</si>
  <si>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</si>
  <si>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</si>
  <si>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</si>
  <si>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</si>
  <si>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</si>
  <si>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</si>
  <si>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</si>
  <si>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</si>
  <si>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</si>
  <si>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</si>
  <si>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</si>
  <si>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</si>
  <si>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</si>
  <si>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</si>
  <si>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</si>
  <si>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</si>
  <si>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</si>
  <si>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</si>
  <si>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</si>
  <si>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</si>
  <si>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</si>
  <si>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</si>
  <si>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</si>
  <si>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</si>
  <si>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</si>
  <si>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</si>
  <si>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</si>
  <si>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</si>
  <si>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</si>
  <si>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</si>
  <si>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</si>
  <si>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</si>
  <si>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</si>
  <si>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</si>
  <si>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</si>
  <si>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</si>
  <si>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</si>
  <si>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</si>
  <si>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</si>
  <si>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</si>
  <si>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</si>
  <si>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</si>
  <si>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</si>
  <si>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</si>
  <si>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</si>
  <si>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</si>
  <si>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</si>
  <si>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</si>
  <si>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</si>
  <si>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</si>
  <si>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</si>
  <si>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</si>
  <si>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</si>
  <si>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</si>
  <si>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</si>
  <si>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</si>
  <si>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</si>
  <si>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</si>
  <si>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</si>
  <si>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</si>
  <si>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</si>
  <si>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</si>
  <si>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</si>
  <si>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</si>
  <si>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</si>
  <si>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</si>
  <si>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</si>
  <si>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</si>
  <si>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</si>
  <si>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</si>
  <si>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</si>
  <si>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</si>
  <si>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</si>
  <si>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</si>
  <si>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</si>
  <si>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</si>
  <si>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</si>
  <si>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</si>
  <si>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</si>
  <si>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</si>
  <si>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</si>
  <si>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</si>
  <si>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</si>
  <si>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</si>
  <si>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</si>
  <si>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</si>
  <si>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</si>
  <si>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</si>
  <si>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</si>
  <si>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</si>
  <si>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</si>
  <si>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</si>
  <si>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</si>
  <si>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</si>
  <si>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</si>
  <si>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</si>
  <si>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</si>
  <si>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</si>
  <si>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</si>
  <si>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</si>
  <si>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</si>
  <si>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</si>
  <si>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</si>
  <si>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</si>
  <si>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</si>
  <si>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</si>
  <si>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</si>
  <si>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</si>
  <si>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</si>
  <si>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</si>
  <si>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</si>
  <si>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</si>
  <si>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</si>
  <si>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</si>
  <si>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</si>
  <si>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</si>
  <si>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</si>
  <si>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</si>
  <si>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</si>
  <si>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</si>
  <si>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</si>
  <si>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</si>
  <si>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</si>
  <si>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</si>
  <si>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</si>
  <si>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</si>
  <si>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</si>
  <si>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</si>
  <si>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</si>
  <si>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</si>
  <si>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</si>
  <si>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</si>
  <si>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</si>
  <si>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</si>
  <si>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</si>
  <si>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</si>
  <si>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</si>
  <si>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</si>
  <si>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</si>
  <si>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</si>
  <si>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</si>
  <si>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</si>
  <si>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</si>
  <si>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</si>
  <si>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</si>
  <si>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</si>
  <si>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</si>
  <si>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</si>
  <si>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</si>
  <si>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</si>
  <si>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</si>
  <si>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</si>
  <si>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</si>
  <si>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</si>
  <si>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</si>
  <si>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</si>
  <si>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</si>
  <si>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</si>
  <si>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</si>
  <si>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</si>
  <si>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</si>
  <si>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</si>
  <si>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</si>
  <si>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</si>
  <si>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</si>
  <si>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</si>
  <si>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</si>
  <si>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</si>
  <si>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</si>
  <si>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</si>
  <si>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</si>
  <si>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</si>
  <si>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</si>
  <si>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</si>
  <si>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</si>
  <si>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</si>
  <si>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</si>
  <si>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</si>
  <si>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</si>
  <si>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</si>
  <si>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</si>
  <si>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</si>
  <si>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</si>
  <si>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</si>
  <si>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</si>
  <si>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</si>
  <si>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</si>
  <si>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</si>
  <si>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</si>
  <si>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</si>
  <si>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</si>
  <si>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</si>
  <si>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</si>
  <si>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</si>
  <si>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</si>
  <si>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</si>
  <si>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</si>
  <si>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</si>
  <si>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</si>
  <si>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</si>
  <si>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</si>
  <si>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</si>
  <si>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</si>
  <si>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</si>
  <si>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</si>
  <si>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</si>
  <si>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</si>
  <si>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</si>
  <si>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</si>
  <si>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</si>
  <si>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</si>
  <si>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</si>
  <si>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</si>
  <si>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</si>
  <si>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</si>
  <si>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</si>
  <si>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</si>
  <si>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</si>
  <si>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</si>
  <si>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</si>
  <si>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</si>
  <si>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</si>
  <si>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</si>
  <si>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</si>
  <si>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</si>
  <si>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</si>
  <si>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</si>
  <si>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</si>
  <si>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</si>
  <si>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</si>
  <si>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</si>
  <si>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</si>
  <si>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</si>
  <si>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</si>
  <si>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</si>
  <si>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</si>
  <si>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</si>
  <si>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</si>
  <si>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</si>
  <si>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</si>
  <si>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</si>
  <si>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</si>
  <si>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</si>
  <si>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</si>
  <si>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</si>
  <si>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</si>
  <si>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</si>
  <si>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</si>
  <si>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</si>
  <si>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</si>
  <si>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</si>
  <si>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</si>
  <si>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</si>
  <si>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</si>
  <si>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</si>
  <si>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</si>
  <si>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</si>
  <si>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</si>
  <si>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</si>
  <si>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</si>
  <si>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</si>
  <si>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</si>
  <si>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</si>
  <si>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</si>
  <si>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</si>
  <si>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</si>
  <si>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</si>
  <si>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</si>
  <si>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</si>
  <si>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</si>
  <si>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</si>
  <si>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</si>
  <si>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</si>
  <si>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</si>
  <si>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</si>
  <si>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</si>
  <si>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</si>
  <si>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</si>
  <si>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</si>
  <si>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</si>
  <si>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</si>
  <si>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</si>
  <si>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</si>
  <si>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</si>
  <si>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</si>
  <si>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</si>
  <si>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</si>
  <si>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</si>
  <si>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</si>
  <si>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</si>
  <si>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</si>
  <si>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</si>
  <si>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</si>
  <si>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</si>
  <si>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</si>
  <si>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</si>
  <si>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</si>
  <si>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</si>
  <si>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</si>
  <si>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</si>
  <si>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</si>
  <si>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</si>
  <si>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</si>
  <si>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</si>
  <si>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</si>
  <si>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</si>
  <si>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</si>
  <si>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</si>
  <si>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</si>
  <si>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</si>
  <si>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</si>
  <si>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</si>
  <si>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</si>
  <si>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</si>
  <si>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</si>
  <si>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</si>
  <si>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</si>
  <si>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</si>
  <si>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</si>
  <si>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</si>
  <si>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</si>
  <si>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</si>
  <si>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</si>
  <si>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</si>
  <si>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</si>
  <si>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</si>
  <si>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</si>
  <si>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</si>
  <si>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</si>
  <si>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</si>
  <si>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</si>
  <si>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</si>
  <si>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</si>
  <si>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</si>
  <si>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</si>
  <si>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</si>
  <si>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</si>
  <si>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</si>
  <si>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</si>
  <si>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</si>
  <si>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</si>
  <si>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</si>
  <si>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</si>
  <si>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</si>
  <si>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</si>
  <si>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</si>
  <si>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</si>
  <si>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</si>
  <si>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</si>
  <si>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</si>
  <si>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</si>
  <si>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</si>
  <si>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</si>
  <si>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</si>
  <si>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</si>
  <si>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</si>
  <si>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</si>
  <si>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</si>
  <si>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</si>
  <si>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</si>
  <si>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</si>
  <si>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</si>
  <si>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</si>
  <si>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</si>
  <si>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</si>
  <si>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</si>
  <si>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</si>
  <si>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</si>
  <si>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</si>
  <si>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</si>
  <si>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</si>
  <si>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</si>
  <si>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</si>
  <si>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</si>
  <si>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</si>
  <si>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</si>
  <si>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</si>
  <si>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</si>
  <si>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</si>
  <si>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</si>
  <si>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</si>
  <si>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</si>
  <si>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</si>
  <si>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</si>
  <si>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</si>
  <si>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</si>
  <si>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</si>
  <si>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</si>
  <si>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</si>
  <si>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</si>
  <si>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</si>
  <si>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</si>
  <si>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</si>
  <si>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</si>
  <si>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</si>
  <si>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</si>
  <si>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</si>
  <si>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</si>
  <si>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</si>
  <si>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</si>
  <si>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</si>
  <si>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</si>
  <si>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</si>
  <si>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</si>
  <si>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</si>
  <si>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</si>
  <si>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</si>
  <si>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</si>
  <si>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</si>
  <si>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</si>
  <si>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</si>
  <si>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</si>
  <si>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</si>
  <si>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</si>
  <si>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</si>
  <si>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</si>
  <si>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</si>
  <si>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</si>
  <si>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</si>
  <si>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</si>
  <si>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</si>
  <si>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</si>
  <si>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</si>
  <si>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</si>
  <si>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</si>
  <si>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</si>
  <si>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</si>
  <si>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</si>
  <si>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</si>
  <si>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</si>
  <si>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</si>
  <si>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</si>
  <si>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</si>
  <si>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</si>
  <si>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</si>
  <si>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</si>
  <si>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</si>
  <si>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</si>
  <si>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</si>
  <si>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</si>
  <si>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</si>
  <si>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</si>
  <si>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</si>
  <si>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</si>
  <si>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</si>
  <si>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</si>
  <si>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</si>
  <si>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</si>
  <si>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</si>
  <si>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</si>
  <si>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</si>
  <si>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</si>
  <si>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</si>
  <si>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</si>
  <si>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</si>
  <si>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</si>
  <si>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</si>
  <si>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</si>
  <si>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</si>
  <si>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</si>
  <si>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</si>
  <si>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</si>
  <si>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</si>
  <si>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</si>
  <si>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</si>
  <si>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</si>
  <si>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</si>
  <si>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</si>
  <si>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</si>
  <si>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</si>
  <si>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</si>
  <si>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</si>
  <si>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</si>
  <si>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</si>
  <si>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</si>
  <si>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</si>
  <si>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</si>
  <si>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</si>
  <si>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</si>
  <si>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</si>
  <si>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</si>
  <si>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</si>
  <si>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</si>
  <si>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</si>
  <si>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</si>
  <si>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</si>
  <si>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</si>
  <si>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</si>
  <si>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</si>
  <si>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</si>
  <si>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</si>
  <si>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</si>
  <si>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</si>
  <si>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</si>
  <si>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</si>
  <si>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</si>
  <si>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</si>
  <si>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</si>
  <si>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</si>
  <si>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</si>
  <si>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</si>
  <si>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</si>
  <si>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</si>
  <si>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</si>
  <si>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</si>
  <si>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</si>
  <si>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</si>
  <si>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</si>
  <si>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</si>
  <si>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</si>
  <si>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</si>
  <si>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</si>
  <si>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</si>
  <si>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</si>
  <si>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</si>
  <si>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</si>
  <si>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</si>
  <si>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</si>
  <si>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</si>
  <si>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</si>
  <si>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</si>
  <si>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</si>
  <si>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</si>
  <si>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</si>
  <si>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</si>
  <si>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</si>
  <si>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</si>
  <si>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</si>
  <si>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</si>
  <si>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</si>
  <si>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</si>
  <si>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</si>
  <si>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</si>
  <si>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</si>
  <si>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</si>
  <si>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</si>
  <si>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</si>
  <si>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</si>
  <si>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</si>
  <si>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</si>
  <si>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</si>
  <si>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</si>
  <si>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</si>
  <si>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</si>
  <si>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</si>
  <si>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</si>
  <si>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</si>
  <si>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</si>
  <si>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</si>
  <si>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</si>
  <si>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</si>
  <si>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</si>
  <si>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</si>
  <si>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</si>
  <si>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</si>
  <si>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</si>
  <si>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</si>
  <si>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</si>
  <si>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</si>
  <si>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</si>
  <si>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</si>
  <si>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</si>
  <si>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</si>
  <si>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</si>
  <si>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</si>
  <si>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</si>
  <si>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</si>
  <si>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</si>
  <si>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</si>
  <si>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</si>
  <si>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</si>
  <si>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</si>
  <si>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</si>
  <si>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</si>
  <si>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</si>
  <si>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</si>
  <si>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</si>
  <si>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</si>
  <si>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</si>
  <si>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</si>
  <si>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</si>
  <si>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</si>
  <si>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</si>
  <si>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</si>
  <si>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</si>
  <si>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</si>
  <si>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</si>
  <si>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</si>
  <si>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</si>
  <si>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</si>
  <si>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</si>
  <si>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</si>
  <si>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</si>
  <si>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</si>
  <si>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</si>
  <si>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</si>
  <si>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</si>
  <si>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</si>
  <si>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</si>
  <si>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</si>
  <si>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</si>
  <si>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</si>
  <si>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</si>
  <si>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</si>
  <si>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</si>
  <si>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</si>
  <si>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</si>
  <si>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</si>
  <si>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</si>
  <si>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</si>
  <si>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</si>
  <si>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</si>
  <si>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</si>
  <si>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</si>
  <si>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</si>
  <si>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</si>
  <si>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</si>
  <si>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</si>
  <si>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</si>
  <si>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</si>
  <si>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</si>
  <si>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</si>
  <si>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</si>
  <si>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</si>
  <si>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</si>
  <si>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</si>
  <si>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</si>
  <si>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</si>
  <si>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</si>
  <si>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</si>
  <si>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</si>
  <si>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</si>
  <si>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</si>
  <si>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</si>
  <si>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</si>
  <si>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</si>
  <si>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</si>
  <si>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</si>
  <si>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</si>
  <si>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</si>
  <si>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</si>
  <si>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</si>
  <si>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</si>
  <si>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</si>
  <si>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</si>
  <si>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</si>
  <si>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</si>
  <si>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</si>
  <si>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</si>
  <si>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</si>
  <si>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</si>
  <si>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</si>
  <si>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</si>
  <si>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</si>
  <si>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</si>
  <si>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</si>
  <si>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</si>
  <si>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</si>
  <si>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</si>
  <si>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</si>
  <si>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</si>
  <si>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</si>
  <si>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</si>
  <si>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</si>
  <si>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</si>
  <si>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</si>
  <si>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</si>
  <si>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</si>
  <si>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</si>
  <si>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</si>
  <si>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</si>
  <si>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</si>
  <si>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</si>
  <si>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</si>
  <si>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</si>
  <si>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</si>
  <si>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</si>
  <si>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</si>
  <si>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</si>
  <si>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</si>
  <si>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</si>
  <si>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</si>
  <si>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</si>
  <si>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</si>
  <si>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</si>
  <si>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</si>
  <si>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</si>
  <si>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</si>
  <si>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</si>
  <si>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</si>
  <si>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</si>
  <si>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</si>
  <si>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</si>
  <si>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</si>
  <si>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</si>
  <si>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</si>
  <si>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</si>
  <si>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</si>
  <si>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</si>
  <si>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</si>
  <si>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</si>
  <si>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</si>
  <si>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</si>
  <si>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</si>
  <si>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</si>
  <si>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</si>
  <si>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</si>
  <si>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</si>
  <si>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</si>
  <si>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</si>
  <si>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</si>
  <si>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</si>
  <si>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</si>
  <si>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</si>
  <si>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</si>
  <si>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</si>
  <si>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</si>
  <si>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</si>
  <si>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</si>
  <si>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</si>
  <si>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</si>
  <si>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</si>
  <si>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</si>
  <si>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</si>
  <si>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</si>
  <si>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</si>
  <si>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</si>
  <si>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</si>
  <si>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</si>
  <si>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</si>
  <si>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</si>
  <si>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</si>
  <si>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</si>
  <si>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</si>
  <si>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</si>
  <si>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</si>
  <si>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</si>
  <si>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</si>
  <si>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</si>
  <si>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</si>
  <si>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</si>
  <si>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</si>
  <si>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</si>
  <si>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</si>
  <si>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</si>
  <si>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</si>
  <si>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</si>
  <si>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</si>
  <si>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</si>
  <si>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</si>
  <si>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</si>
  <si>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</si>
  <si>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</si>
  <si>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</si>
  <si>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</si>
  <si>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</si>
  <si>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</si>
  <si>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</si>
  <si>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</si>
  <si>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</si>
  <si>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</si>
  <si>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</si>
  <si>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</si>
  <si>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</si>
  <si>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</si>
  <si>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</si>
  <si>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</si>
  <si>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</si>
  <si>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</si>
  <si>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</si>
  <si>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</si>
  <si>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</si>
  <si>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</si>
  <si>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</si>
  <si>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</si>
  <si>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</si>
  <si>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</si>
  <si>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</si>
  <si>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</si>
  <si>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</si>
  <si>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</si>
  <si>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</si>
  <si>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</si>
  <si>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</si>
  <si>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</si>
  <si>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</si>
  <si>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</si>
  <si>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</si>
  <si>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</si>
  <si>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</si>
  <si>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</si>
  <si>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</si>
  <si>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</si>
  <si>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</si>
  <si>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</si>
  <si>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</si>
  <si>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</si>
  <si>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</si>
  <si>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</si>
  <si>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</si>
  <si>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</si>
  <si>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</si>
  <si>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</si>
  <si>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</si>
  <si>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</si>
  <si>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</si>
  <si>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</si>
  <si>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</si>
  <si>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</si>
  <si>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</si>
  <si>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</si>
  <si>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</si>
  <si>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</si>
  <si>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</si>
  <si>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</si>
  <si>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</si>
  <si>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</si>
  <si>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</si>
  <si>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</si>
  <si>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</si>
  <si>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</si>
  <si>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</si>
  <si>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</si>
  <si>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</si>
  <si>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</si>
  <si>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</si>
  <si>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</si>
  <si>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</si>
  <si>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</si>
  <si>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</si>
  <si>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</si>
  <si>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</si>
  <si>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</si>
  <si>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</si>
  <si>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</si>
  <si>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</si>
  <si>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</si>
  <si>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</si>
  <si>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</si>
  <si>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</si>
  <si>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</si>
  <si>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</si>
  <si>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</si>
  <si>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</si>
  <si>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</si>
  <si>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</si>
  <si>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</si>
  <si>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</si>
  <si>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</si>
  <si>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</si>
  <si>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</si>
  <si>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</si>
  <si>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</si>
  <si>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</si>
  <si>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</si>
  <si>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</si>
  <si>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</si>
  <si>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</si>
  <si>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</si>
  <si>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</si>
  <si>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</si>
  <si>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</si>
  <si>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</si>
  <si>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</si>
  <si>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</si>
  <si>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</si>
  <si>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</si>
  <si>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</si>
  <si>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</si>
  <si>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</si>
  <si>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</si>
  <si>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</si>
  <si>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</si>
  <si>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</si>
  <si>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</si>
  <si>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</si>
  <si>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</si>
  <si>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</si>
  <si>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</si>
  <si>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</si>
  <si>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</si>
  <si>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</si>
  <si>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</si>
  <si>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</si>
  <si>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</si>
  <si>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</si>
  <si>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</si>
  <si>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</si>
  <si>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</si>
  <si>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</si>
  <si>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</si>
  <si>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</si>
  <si>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</si>
  <si>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</si>
  <si>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</si>
  <si>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</si>
  <si>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</si>
  <si>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</si>
  <si>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</si>
  <si>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</si>
  <si>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</si>
  <si>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</si>
  <si>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</si>
  <si>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</si>
  <si>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</si>
  <si>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</si>
  <si>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</si>
  <si>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</si>
  <si>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</si>
  <si>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</si>
  <si>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</si>
  <si>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</si>
  <si>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</si>
  <si>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</si>
  <si>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</si>
  <si>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</si>
  <si>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</si>
  <si>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</si>
  <si>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</si>
  <si>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</si>
  <si>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</si>
  <si>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</si>
  <si>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</si>
  <si>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</si>
  <si>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</si>
  <si>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</si>
  <si>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</si>
  <si>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</si>
  <si>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</si>
  <si>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</si>
  <si>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</si>
  <si>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</si>
  <si>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</si>
  <si>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</si>
  <si>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</si>
  <si>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</si>
  <si>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</si>
  <si>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</si>
  <si>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</si>
  <si>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</si>
  <si>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</si>
  <si>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</si>
  <si>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</si>
  <si>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</si>
  <si>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</si>
  <si>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</si>
  <si>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</si>
  <si>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</si>
  <si>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</si>
  <si>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</si>
  <si>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</si>
  <si>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</si>
  <si>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</si>
  <si>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</si>
  <si>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</si>
  <si>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</si>
  <si>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</si>
  <si>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</si>
  <si>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</si>
  <si>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</si>
  <si>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</si>
  <si>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</si>
  <si>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</si>
  <si>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</si>
  <si>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</si>
  <si>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</si>
  <si>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</si>
  <si>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</si>
  <si>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</si>
  <si>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</si>
  <si>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</si>
  <si>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</si>
  <si>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</si>
  <si>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</si>
  <si>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</si>
  <si>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</si>
  <si>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</si>
  <si>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</si>
  <si>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</si>
  <si>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</si>
  <si>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</si>
  <si>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</si>
  <si>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</si>
  <si>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</si>
  <si>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</si>
  <si>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</si>
  <si>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</si>
  <si>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</si>
  <si>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</si>
  <si>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</si>
  <si>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</si>
  <si>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</si>
  <si>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</si>
  <si>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</si>
  <si>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</si>
  <si>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</si>
  <si>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</si>
  <si>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</si>
  <si>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</si>
  <si>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</si>
  <si>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</si>
  <si>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</si>
  <si>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</si>
  <si>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</si>
  <si>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</si>
  <si>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</si>
  <si>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</si>
  <si>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</si>
  <si>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</si>
  <si>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</si>
  <si>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</si>
  <si>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</si>
  <si>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</si>
  <si>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</si>
  <si>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</si>
  <si>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</si>
  <si>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</si>
  <si>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</si>
  <si>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</si>
  <si>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</si>
  <si>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</si>
  <si>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</si>
  <si>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</si>
  <si>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</si>
  <si>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</si>
  <si>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</si>
  <si>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</si>
  <si>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</si>
  <si>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</si>
  <si>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</si>
  <si>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</si>
  <si>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</si>
  <si>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</si>
  <si>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</si>
  <si>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</si>
  <si>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</si>
  <si>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</si>
  <si>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</si>
  <si>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</si>
  <si>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</si>
  <si>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</si>
  <si>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</si>
  <si>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</si>
  <si>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</si>
  <si>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</si>
  <si>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</si>
  <si>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</si>
  <si>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</si>
  <si>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</si>
  <si>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</si>
  <si>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</si>
  <si>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</si>
  <si>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</si>
  <si>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</si>
  <si>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</si>
  <si>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</si>
  <si>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</si>
  <si>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</si>
  <si>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</si>
  <si>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</si>
  <si>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</si>
  <si>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</si>
  <si>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</si>
  <si>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</si>
  <si>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</si>
  <si>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</si>
  <si>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</si>
  <si>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</si>
  <si>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</si>
  <si>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</si>
  <si>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</si>
  <si>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</si>
  <si>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</si>
  <si>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</si>
  <si>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</si>
  <si>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</si>
  <si>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</si>
  <si>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</si>
  <si>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</si>
  <si>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</si>
  <si>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</si>
  <si>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</si>
  <si>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</si>
  <si>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</si>
  <si>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</si>
  <si>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</si>
  <si>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</si>
  <si>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</si>
  <si>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</si>
  <si>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</si>
  <si>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</si>
  <si>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</si>
  <si>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</si>
  <si>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</si>
  <si>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</si>
  <si>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</si>
  <si>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</si>
  <si>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</si>
  <si>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</si>
  <si>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</si>
  <si>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</si>
  <si>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</si>
  <si>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</si>
  <si>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</si>
  <si>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</si>
  <si>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</si>
  <si>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</si>
  <si>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</si>
  <si>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</si>
  <si>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</si>
  <si>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</si>
  <si>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</si>
  <si>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</si>
  <si>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</si>
  <si>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</si>
  <si>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</si>
  <si>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</si>
  <si>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</si>
  <si>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</si>
  <si>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</si>
  <si>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</si>
  <si>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</si>
  <si>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</si>
  <si>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</si>
  <si>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</si>
  <si>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</si>
  <si>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</si>
  <si>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</si>
  <si>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</si>
  <si>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</si>
  <si>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</si>
  <si>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</si>
  <si>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</si>
  <si>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</si>
  <si>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</si>
  <si>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</si>
  <si>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</si>
  <si>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</si>
  <si>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</si>
  <si>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</si>
  <si>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</si>
  <si>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</si>
  <si>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</si>
  <si>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</si>
  <si>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</si>
  <si>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</si>
  <si>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</si>
  <si>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</si>
  <si>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</si>
  <si>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</si>
  <si>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</si>
  <si>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</si>
  <si>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</si>
  <si>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</si>
  <si>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</si>
  <si>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</si>
  <si>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</si>
  <si>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</si>
  <si>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</si>
  <si>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</si>
  <si>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</si>
  <si>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</si>
  <si>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</si>
  <si>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</si>
  <si>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</si>
  <si>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</si>
  <si>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</si>
  <si>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</si>
  <si>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</si>
  <si>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</si>
  <si>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</si>
  <si>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</si>
  <si>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</si>
  <si>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</si>
  <si>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</si>
  <si>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</si>
  <si>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</si>
  <si>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</si>
  <si>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</si>
  <si>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</si>
  <si>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</si>
  <si>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</si>
  <si>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</si>
  <si>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</si>
  <si>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</si>
  <si>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</si>
  <si>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</si>
  <si>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</si>
  <si>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</si>
  <si>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</si>
  <si>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</si>
  <si>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</si>
  <si>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</si>
  <si>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</si>
  <si>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</si>
  <si>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</si>
  <si>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</si>
  <si>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</si>
  <si>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</si>
  <si>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</si>
  <si>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</si>
  <si>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</si>
  <si>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</si>
  <si>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</si>
  <si>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</si>
  <si>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</si>
  <si>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</si>
  <si>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</si>
  <si>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</si>
  <si>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</si>
  <si>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</si>
  <si>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</si>
  <si>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</si>
  <si>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</si>
  <si>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</si>
  <si>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</si>
  <si>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</si>
  <si>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</si>
  <si>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</si>
  <si>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</si>
  <si>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</si>
  <si>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</si>
  <si>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</si>
  <si>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</si>
  <si>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</si>
  <si>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</si>
  <si>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</si>
  <si>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</si>
  <si>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</si>
  <si>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</si>
  <si>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</si>
  <si>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</si>
  <si>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</si>
  <si>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</si>
  <si>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</si>
  <si>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</si>
  <si>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</si>
  <si>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</si>
  <si>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</si>
  <si>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</si>
  <si>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</si>
  <si>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</si>
  <si>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</si>
  <si>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</si>
  <si>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</si>
  <si>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</si>
  <si>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</si>
  <si>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</si>
  <si>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</si>
  <si>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</si>
  <si>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</si>
  <si>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</si>
  <si>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</si>
  <si>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</si>
  <si>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</si>
  <si>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</si>
  <si>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</si>
  <si>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</si>
  <si>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</si>
  <si>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</si>
  <si>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</si>
  <si>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</si>
  <si>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</si>
  <si>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</si>
  <si>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</si>
  <si>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</si>
  <si>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</si>
  <si>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</si>
  <si>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</si>
  <si>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</si>
  <si>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</si>
  <si>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</si>
  <si>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</si>
  <si>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</si>
  <si>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</si>
  <si>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</si>
  <si>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</si>
  <si>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</si>
  <si>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</si>
  <si>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</si>
  <si>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</si>
  <si>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</si>
  <si>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</si>
  <si>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</si>
  <si>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</si>
  <si>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</si>
  <si>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</si>
  <si>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</si>
  <si>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</si>
  <si>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</si>
  <si>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</si>
  <si>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</si>
  <si>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</si>
  <si>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</si>
  <si>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</si>
  <si>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</si>
  <si>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</si>
  <si>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</si>
  <si>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</si>
  <si>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</si>
  <si>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</si>
  <si>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</si>
  <si>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</si>
  <si>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</si>
  <si>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</si>
  <si>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</si>
  <si>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</si>
  <si>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</si>
  <si>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</si>
  <si>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</si>
  <si>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</si>
  <si>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</si>
  <si>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</si>
  <si>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</si>
  <si>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</si>
  <si>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</si>
  <si>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</si>
  <si>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</si>
  <si>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</si>
  <si>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</si>
  <si>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</si>
  <si>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</si>
  <si>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</si>
  <si>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</si>
  <si>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</si>
  <si>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</si>
  <si>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</si>
  <si>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</si>
  <si>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</si>
  <si>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</si>
  <si>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</si>
  <si>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</si>
  <si>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</si>
  <si>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</si>
  <si>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</si>
  <si>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</si>
  <si>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</si>
  <si>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</si>
  <si>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</si>
  <si>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</si>
  <si>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</si>
  <si>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</si>
  <si>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</si>
  <si>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</si>
  <si>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</si>
  <si>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</si>
  <si>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</si>
  <si>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</si>
  <si>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</si>
  <si>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</si>
  <si>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</si>
  <si>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</si>
  <si>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</si>
  <si>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</si>
  <si>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</si>
  <si>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</si>
  <si>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</si>
  <si>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</si>
  <si>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</si>
  <si>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</si>
  <si>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</si>
  <si>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</si>
  <si>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</si>
  <si>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</si>
  <si>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</si>
  <si>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</si>
  <si>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</si>
  <si>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</si>
  <si>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</si>
  <si>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</si>
  <si>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</si>
  <si>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</si>
  <si>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</si>
  <si>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</si>
  <si>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</si>
  <si>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</si>
  <si>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</si>
  <si>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</si>
  <si>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</si>
  <si>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</si>
  <si>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</si>
  <si>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</si>
  <si>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</si>
  <si>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</si>
  <si>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</si>
  <si>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</si>
  <si>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</si>
  <si>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</si>
  <si>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</si>
  <si>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</si>
  <si>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</si>
  <si>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</si>
  <si>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</si>
  <si>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</si>
  <si>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</si>
  <si>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</si>
  <si>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</si>
  <si>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</si>
  <si>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</si>
  <si>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</si>
  <si>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</si>
  <si>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</si>
  <si>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</si>
  <si>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</si>
  <si>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</si>
  <si>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</si>
  <si>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</si>
  <si>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</si>
  <si>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</si>
  <si>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</si>
  <si>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</si>
  <si>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</si>
  <si>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</si>
  <si>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</si>
  <si>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</si>
  <si>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</si>
  <si>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</si>
  <si>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</si>
  <si>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</si>
  <si>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</si>
  <si>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</si>
  <si>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</si>
  <si>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</si>
  <si>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</si>
  <si>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</si>
  <si>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</si>
  <si>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</si>
  <si>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</si>
  <si>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</si>
  <si>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</si>
  <si>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</si>
  <si>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</si>
  <si>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</si>
  <si>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</si>
  <si>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</si>
  <si>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</si>
  <si>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</si>
  <si>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</si>
  <si>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</si>
  <si>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</si>
  <si>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</si>
  <si>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</si>
  <si>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</si>
  <si>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</si>
  <si>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</si>
  <si>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</si>
  <si>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</si>
  <si>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</si>
  <si>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</si>
  <si>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</si>
  <si>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</si>
  <si>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</si>
  <si>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</si>
  <si>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</si>
  <si>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</si>
  <si>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</si>
  <si>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</si>
  <si>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</si>
  <si>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</si>
  <si>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</si>
  <si>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</si>
  <si>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</si>
  <si>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</si>
  <si>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</si>
  <si>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</si>
  <si>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</si>
  <si>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</si>
  <si>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</si>
  <si>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</si>
  <si>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</si>
  <si>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</si>
  <si>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</si>
  <si>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</si>
  <si>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</si>
  <si>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</si>
  <si>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</si>
  <si>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</si>
  <si>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</si>
  <si>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</si>
  <si>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</si>
  <si>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</si>
  <si>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</si>
  <si>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</si>
  <si>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</si>
  <si>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</si>
  <si>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</si>
  <si>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</si>
  <si>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</si>
  <si>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</si>
  <si>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</si>
  <si>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</si>
  <si>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</si>
  <si>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</si>
  <si>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</si>
  <si>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</si>
  <si>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</si>
  <si>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</si>
  <si>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</si>
  <si>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</si>
  <si>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</si>
  <si>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</si>
  <si>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</si>
  <si>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</si>
  <si>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</si>
  <si>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</si>
  <si>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</si>
  <si>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</si>
  <si>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</si>
  <si>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</si>
  <si>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</si>
  <si>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</si>
  <si>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</si>
  <si>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</si>
  <si>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</si>
  <si>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</si>
  <si>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</si>
  <si>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</si>
  <si>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</si>
  <si>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</si>
  <si>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</si>
  <si>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</si>
  <si>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</si>
  <si>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</si>
  <si>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</si>
  <si>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</si>
  <si>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</si>
  <si>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</si>
  <si>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</si>
  <si>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</si>
  <si>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</si>
  <si>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</si>
  <si>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</si>
  <si>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</si>
  <si>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</si>
  <si>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</si>
  <si>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</si>
  <si>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</si>
  <si>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</si>
  <si>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</si>
  <si>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</si>
  <si>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</si>
  <si>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</si>
  <si>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</si>
  <si>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</si>
  <si>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</si>
  <si>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</si>
  <si>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</si>
  <si>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</si>
  <si>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</si>
  <si>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</si>
  <si>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</si>
  <si>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</si>
  <si>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</si>
  <si>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</si>
  <si>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</si>
  <si>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</si>
  <si>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</si>
  <si>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</si>
  <si>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</si>
  <si>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</si>
  <si>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</si>
  <si>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</si>
  <si>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</si>
  <si>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</si>
  <si>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</si>
  <si>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</si>
  <si>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</si>
  <si>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</si>
  <si>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</si>
  <si>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</si>
  <si>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</si>
  <si>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</si>
  <si>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</si>
  <si>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</si>
  <si>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</si>
  <si>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</si>
  <si>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</si>
  <si>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</si>
  <si>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</si>
  <si>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</si>
  <si>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</si>
  <si>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</si>
  <si>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</si>
  <si>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</si>
  <si>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</si>
  <si>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</si>
  <si>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</si>
  <si>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</si>
  <si>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</si>
  <si>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</si>
  <si>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</si>
  <si>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</si>
  <si>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</si>
  <si>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</si>
  <si>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</si>
  <si>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</si>
  <si>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</si>
  <si>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</si>
  <si>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</si>
  <si>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</si>
  <si>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</si>
  <si>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</si>
  <si>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</si>
  <si>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</si>
  <si>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</si>
  <si>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</si>
  <si>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</si>
  <si>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</si>
  <si>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</si>
  <si>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</si>
  <si>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</si>
  <si>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</si>
  <si>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</si>
  <si>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</si>
  <si>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</si>
  <si>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</si>
  <si>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</si>
  <si>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</si>
  <si>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</si>
  <si>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</si>
  <si>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</si>
  <si>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</si>
  <si>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</si>
  <si>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</si>
  <si>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</si>
  <si>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</si>
  <si>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</si>
  <si>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</si>
  <si>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</si>
  <si>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</si>
  <si>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</si>
  <si>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</si>
  <si>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</si>
  <si>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</si>
  <si>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</si>
  <si>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</si>
  <si>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</si>
  <si>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</si>
  <si>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</si>
  <si>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</si>
  <si>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</si>
  <si>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</si>
  <si>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</si>
  <si>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</si>
  <si>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</si>
  <si>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</si>
  <si>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</si>
  <si>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</si>
  <si>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</si>
  <si>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</si>
  <si>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</si>
  <si>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</si>
  <si>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</si>
  <si>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</si>
  <si>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</si>
  <si>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</si>
  <si>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</si>
  <si>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</si>
  <si>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</si>
  <si>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</si>
  <si>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</si>
  <si>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</si>
  <si>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</si>
  <si>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</si>
  <si>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</si>
  <si>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</si>
  <si>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</si>
  <si>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</si>
  <si>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</si>
  <si>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</si>
  <si>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</si>
  <si>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</si>
  <si>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</si>
  <si>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</si>
  <si>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</si>
  <si>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</si>
  <si>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</si>
  <si>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</si>
  <si>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</si>
  <si>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</si>
  <si>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</si>
  <si>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</si>
  <si>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</si>
  <si>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</si>
  <si>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</si>
  <si>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</si>
  <si>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</si>
  <si>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</si>
  <si>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</si>
  <si>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</si>
  <si>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</si>
  <si>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</si>
  <si>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</si>
  <si>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</si>
  <si>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</si>
  <si>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</si>
  <si>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</si>
  <si>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</si>
  <si>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</si>
  <si>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</si>
  <si>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</si>
  <si>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</si>
  <si>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</si>
  <si>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</si>
  <si>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</si>
  <si>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</si>
  <si>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</si>
  <si>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</si>
  <si>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</si>
  <si>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</si>
  <si>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</si>
  <si>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</si>
  <si>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</si>
  <si>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</si>
  <si>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</si>
  <si>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</si>
  <si>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</si>
  <si>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</si>
  <si>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</si>
  <si>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</si>
  <si>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</si>
  <si>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</si>
  <si>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</si>
  <si>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</si>
  <si>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</si>
  <si>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</si>
  <si>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</si>
  <si>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</si>
  <si>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</si>
  <si>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</si>
  <si>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</si>
  <si>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</si>
  <si>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</si>
  <si>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</si>
  <si>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</si>
  <si>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</si>
  <si>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</si>
  <si>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</si>
  <si>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</si>
  <si>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</si>
  <si>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</si>
  <si>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</si>
  <si>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</si>
  <si>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</si>
  <si>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</si>
  <si>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</si>
  <si>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</si>
  <si>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</si>
  <si>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</si>
  <si>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</si>
  <si>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</si>
  <si>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</si>
  <si>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</si>
  <si>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</si>
  <si>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</si>
  <si>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</si>
  <si>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</si>
  <si>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</si>
  <si>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</si>
  <si>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</si>
  <si>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</si>
  <si>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</si>
  <si>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</si>
  <si>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</si>
  <si>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</si>
  <si>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</si>
  <si>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</si>
  <si>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</si>
  <si>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</si>
  <si>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</si>
  <si>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</si>
  <si>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</si>
  <si>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</si>
  <si>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</si>
  <si>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</si>
  <si>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</si>
  <si>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</si>
  <si>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</si>
  <si>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</si>
  <si>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</si>
  <si>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</si>
  <si>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</si>
  <si>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</si>
  <si>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</si>
  <si>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</si>
  <si>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</si>
  <si>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</si>
  <si>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</si>
  <si>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</si>
  <si>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</si>
  <si>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</si>
  <si>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</si>
  <si>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</si>
  <si>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</si>
  <si>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</si>
  <si>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</si>
  <si>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</si>
  <si>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</si>
  <si>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</si>
  <si>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</si>
  <si>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</si>
  <si>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</si>
  <si>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</si>
  <si>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</si>
  <si>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</si>
  <si>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</si>
  <si>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</si>
  <si>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</si>
  <si>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</si>
  <si>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</si>
  <si>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</si>
  <si>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</si>
  <si>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</si>
  <si>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</si>
  <si>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</si>
  <si>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</si>
  <si>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</si>
  <si>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</si>
  <si>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</si>
  <si>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</si>
  <si>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</si>
  <si>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</si>
  <si>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</si>
  <si>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</si>
  <si>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</si>
  <si>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</si>
  <si>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</si>
  <si>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</si>
  <si>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</si>
  <si>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</si>
  <si>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</si>
  <si>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</si>
  <si>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</si>
  <si>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</si>
  <si>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</si>
  <si>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</si>
  <si>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</si>
  <si>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</si>
  <si>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</si>
  <si>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</si>
  <si>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</si>
  <si>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</si>
  <si>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</si>
  <si>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</si>
  <si>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</si>
  <si>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</si>
  <si>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</si>
  <si>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</si>
  <si>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</si>
  <si>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</si>
  <si>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</si>
  <si>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</si>
  <si>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</si>
  <si>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</si>
  <si>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</si>
  <si>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</si>
  <si>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</si>
  <si>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</si>
  <si>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</si>
  <si>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</si>
  <si>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</si>
  <si>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</si>
  <si>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</si>
  <si>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</si>
  <si>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</si>
  <si>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</si>
  <si>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</si>
  <si>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</si>
  <si>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</si>
  <si>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</si>
  <si>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</si>
  <si>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</si>
  <si>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</si>
  <si>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</si>
  <si>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</si>
  <si>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</si>
  <si>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</si>
  <si>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</si>
  <si>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</si>
  <si>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</si>
  <si>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</si>
  <si>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</si>
  <si>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</si>
  <si>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</si>
  <si>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</si>
  <si>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</si>
  <si>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</si>
  <si>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</si>
  <si>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</si>
  <si>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</si>
  <si>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</si>
  <si>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</si>
  <si>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</si>
  <si>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</si>
  <si>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</si>
  <si>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</si>
  <si>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</si>
  <si>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</si>
  <si>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</si>
  <si>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</si>
  <si>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</si>
  <si>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</si>
  <si>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</si>
  <si>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</si>
  <si>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</si>
  <si>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</si>
  <si>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</si>
  <si>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</si>
  <si>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</si>
  <si>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</si>
  <si>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</si>
  <si>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</si>
  <si>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</si>
  <si>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</si>
  <si>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</si>
  <si>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</si>
  <si>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</si>
  <si>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</si>
  <si>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</si>
  <si>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</si>
  <si>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</si>
  <si>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</si>
  <si>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</si>
  <si>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</si>
  <si>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</si>
  <si>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</si>
  <si>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</si>
  <si>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</si>
  <si>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</si>
  <si>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</si>
  <si>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</si>
  <si>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</si>
  <si>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</si>
  <si>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</si>
  <si>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</si>
  <si>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</si>
  <si>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</si>
  <si>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</si>
  <si>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</si>
  <si>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</si>
  <si>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</si>
  <si>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</si>
  <si>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</si>
  <si>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</si>
  <si>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</si>
  <si>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</si>
  <si>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</si>
  <si>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</si>
  <si>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</si>
  <si>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</si>
  <si>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</si>
  <si>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</si>
  <si>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</si>
  <si>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</si>
  <si>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</si>
  <si>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</si>
  <si>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</si>
  <si>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</si>
  <si>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</si>
  <si>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</si>
  <si>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</si>
  <si>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</si>
  <si>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</si>
  <si>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</si>
  <si>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</si>
  <si>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</si>
  <si>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</si>
  <si>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</si>
  <si>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</si>
  <si>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</si>
  <si>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</si>
  <si>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</si>
  <si>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</si>
  <si>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</si>
  <si>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</si>
  <si>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</si>
  <si>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</si>
  <si>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</si>
  <si>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</si>
  <si>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</si>
  <si>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</si>
  <si>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</si>
  <si>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</si>
  <si>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</si>
  <si>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</si>
  <si>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</si>
  <si>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</si>
  <si>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</si>
  <si>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</si>
  <si>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</si>
  <si>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</si>
  <si>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</si>
  <si>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</si>
  <si>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</si>
  <si>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</si>
  <si>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</si>
  <si>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</si>
  <si>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</si>
  <si>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</si>
  <si>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</si>
  <si>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</si>
  <si>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</si>
  <si>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</si>
  <si>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</si>
  <si>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</si>
  <si>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</si>
  <si>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</si>
  <si>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</si>
  <si>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</si>
  <si>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</si>
  <si>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</si>
  <si>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</si>
  <si>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</si>
  <si>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</si>
  <si>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</si>
  <si>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</si>
  <si>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</si>
  <si>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</si>
  <si>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</si>
  <si>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</si>
  <si>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</si>
  <si>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</si>
  <si>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</si>
  <si>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</si>
  <si>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</si>
  <si>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</si>
  <si>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</si>
  <si>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</si>
  <si>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</si>
  <si>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</si>
  <si>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</si>
  <si>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</si>
  <si>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</si>
  <si>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</si>
  <si>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</si>
  <si>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</si>
  <si>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</si>
  <si>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</si>
  <si>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</si>
  <si>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</si>
  <si>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</si>
  <si>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</si>
  <si>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</si>
  <si>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</si>
  <si>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</si>
  <si>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</si>
  <si>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</si>
  <si>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</si>
  <si>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</si>
  <si>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</si>
  <si>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</si>
  <si>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</si>
  <si>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</si>
  <si>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</si>
  <si>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</si>
  <si>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</si>
  <si>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</si>
  <si>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</si>
  <si>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</si>
  <si>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</si>
  <si>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</si>
  <si>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</si>
  <si>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</si>
  <si>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</si>
  <si>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</si>
  <si>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</si>
  <si>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</si>
  <si>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</si>
  <si>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</si>
  <si>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</si>
  <si>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</si>
  <si>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</si>
  <si>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</si>
  <si>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</si>
  <si>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</si>
  <si>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</si>
  <si>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</si>
  <si>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</si>
  <si>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</si>
  <si>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</si>
  <si>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</si>
  <si>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</si>
  <si>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</si>
  <si>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</si>
  <si>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</si>
  <si>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</si>
  <si>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</si>
  <si>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</si>
  <si>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</si>
  <si>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</si>
  <si>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</si>
  <si>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</si>
  <si>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</si>
  <si>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</si>
  <si>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</si>
  <si>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</si>
  <si>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</si>
  <si>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</si>
  <si>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</si>
  <si>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</si>
  <si>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</si>
  <si>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</si>
  <si>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</si>
  <si>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</si>
  <si>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</si>
  <si>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</si>
  <si>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</si>
  <si>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</si>
  <si>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</si>
  <si>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</si>
  <si>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</si>
  <si>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</si>
  <si>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</si>
  <si>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</si>
  <si>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</si>
  <si>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</si>
  <si>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</si>
  <si>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</si>
  <si>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</si>
  <si>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</si>
  <si>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</si>
  <si>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</si>
  <si>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</si>
  <si>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</si>
  <si>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</si>
  <si>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</si>
  <si>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</si>
  <si>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</si>
  <si>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</si>
  <si>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</si>
  <si>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</si>
  <si>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</si>
  <si>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</si>
  <si>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</si>
  <si>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</si>
  <si>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</si>
  <si>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</si>
  <si>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</si>
  <si>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</si>
  <si>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</si>
  <si>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</si>
  <si>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</si>
  <si>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</si>
  <si>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</si>
  <si>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</si>
  <si>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</si>
  <si>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</si>
  <si>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</si>
  <si>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</si>
  <si>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</si>
  <si>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</si>
  <si>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</si>
  <si>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</si>
  <si>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</si>
  <si>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</si>
  <si>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</si>
  <si>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</si>
  <si>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</si>
  <si>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</si>
  <si>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</si>
  <si>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</si>
  <si>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</si>
  <si>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</si>
  <si>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</si>
  <si>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</si>
  <si>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</si>
  <si>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</si>
  <si>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</si>
  <si>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</si>
  <si>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</si>
  <si>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</si>
  <si>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</si>
  <si>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</si>
  <si>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</si>
  <si>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</si>
  <si>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</si>
  <si>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</si>
  <si>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</si>
  <si>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</si>
  <si>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</si>
  <si>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</si>
  <si>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</si>
  <si>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</si>
  <si>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</si>
  <si>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</si>
  <si>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</si>
  <si>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</si>
  <si>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</si>
  <si>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</si>
  <si>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</si>
  <si>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</si>
  <si>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</si>
  <si>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</si>
  <si>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</si>
  <si>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</si>
  <si>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</si>
  <si>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</si>
  <si>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</si>
  <si>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</si>
  <si>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</si>
  <si>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</si>
  <si>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</si>
  <si>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</si>
  <si>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</si>
  <si>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</si>
  <si>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</si>
  <si>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</si>
  <si>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</si>
  <si>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</si>
  <si>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</si>
  <si>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</si>
  <si>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</si>
  <si>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</si>
  <si>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</si>
  <si>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</si>
  <si>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</si>
  <si>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</si>
  <si>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</si>
  <si>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</si>
  <si>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</si>
  <si>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</si>
  <si>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</si>
  <si>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</si>
  <si>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</si>
  <si>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</si>
  <si>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</si>
  <si>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</si>
  <si>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</si>
  <si>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</si>
  <si>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</si>
  <si>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</si>
  <si>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</si>
  <si>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</si>
  <si>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</si>
  <si>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</si>
  <si>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</si>
  <si>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</si>
  <si>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</si>
  <si>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</si>
  <si>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</si>
  <si>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</si>
  <si>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</si>
  <si>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</si>
  <si>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</si>
  <si>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</si>
  <si>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</si>
  <si>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</si>
  <si>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</si>
  <si>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</si>
  <si>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</si>
  <si>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</si>
  <si>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</si>
  <si>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</si>
  <si>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</si>
  <si>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</si>
  <si>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</si>
  <si>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</si>
  <si>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</si>
  <si>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</si>
  <si>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</si>
  <si>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</si>
  <si>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</si>
  <si>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</si>
  <si>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</si>
  <si>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</si>
  <si>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</si>
  <si>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</si>
  <si>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</si>
  <si>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</si>
  <si>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</si>
  <si>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</si>
  <si>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</si>
  <si>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</si>
  <si>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</si>
  <si>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</si>
  <si>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</si>
  <si>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</si>
  <si>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</si>
  <si>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</si>
  <si>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</si>
  <si>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</si>
  <si>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</si>
  <si>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</si>
  <si>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</si>
  <si>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</si>
  <si>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</si>
  <si>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</si>
  <si>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</si>
  <si>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</si>
  <si>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</si>
  <si>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</si>
  <si>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</si>
  <si>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</si>
  <si>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</si>
  <si>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</si>
  <si>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</si>
  <si>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</si>
  <si>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</si>
  <si>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</si>
  <si>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</si>
  <si>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</si>
  <si>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</si>
  <si>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</si>
  <si>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</si>
  <si>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</si>
  <si>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</si>
  <si>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</si>
  <si>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</si>
  <si>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</si>
  <si>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</si>
  <si>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</si>
  <si>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</si>
  <si>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</si>
  <si>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</si>
  <si>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</si>
  <si>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</si>
  <si>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</si>
  <si>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</si>
  <si>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</si>
  <si>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</si>
  <si>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</si>
  <si>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</si>
  <si>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</si>
  <si>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</si>
  <si>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</si>
  <si>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</si>
  <si>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</si>
  <si>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</si>
  <si>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</si>
  <si>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</si>
  <si>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</si>
  <si>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</si>
  <si>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</si>
  <si>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</si>
  <si>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</si>
  <si>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</si>
  <si>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</si>
  <si>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</si>
  <si>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</si>
  <si>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</si>
  <si>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</si>
  <si>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</si>
  <si>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</si>
  <si>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</si>
  <si>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</si>
  <si>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</si>
  <si>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</si>
  <si>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</si>
  <si>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</si>
  <si>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</si>
  <si>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</si>
  <si>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</si>
  <si>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</si>
  <si>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</si>
  <si>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</si>
  <si>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</si>
  <si>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</si>
  <si>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</si>
  <si>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</si>
  <si>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</si>
  <si>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</si>
  <si>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</si>
  <si>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</si>
  <si>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</si>
  <si>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</si>
  <si>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</si>
  <si>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</si>
  <si>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</si>
  <si>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</si>
  <si>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</si>
  <si>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</si>
  <si>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</si>
  <si>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</si>
  <si>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</si>
  <si>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</si>
  <si>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</si>
  <si>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</si>
  <si>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</si>
  <si>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</si>
  <si>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</si>
  <si>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</si>
  <si>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</si>
  <si>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</si>
  <si>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</si>
  <si>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</si>
  <si>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</si>
  <si>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</si>
  <si>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</si>
  <si>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</si>
  <si>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</si>
  <si>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</si>
  <si>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</si>
  <si>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</si>
  <si>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</si>
  <si>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</si>
  <si>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</si>
  <si>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</si>
  <si>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</si>
  <si>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</si>
  <si>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</si>
  <si>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</si>
  <si>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</si>
  <si>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</si>
  <si>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</si>
  <si>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</si>
  <si>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</si>
  <si>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</si>
  <si>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</si>
  <si>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</si>
  <si>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</si>
  <si>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</si>
  <si>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</si>
  <si>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</si>
  <si>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</si>
  <si>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</si>
  <si>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</si>
  <si>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</si>
  <si>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</si>
  <si>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</si>
  <si>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</si>
  <si>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</si>
  <si>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</si>
  <si>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</si>
  <si>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</si>
  <si>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</si>
  <si>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</si>
  <si>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</si>
  <si>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</si>
  <si>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</si>
  <si>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</si>
  <si>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</si>
  <si>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</si>
  <si>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</si>
  <si>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</si>
  <si>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</si>
  <si>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</si>
  <si>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</si>
  <si>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</si>
  <si>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</si>
  <si>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</si>
  <si>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</si>
  <si>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</si>
  <si>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</si>
  <si>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</si>
  <si>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</si>
  <si>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</si>
  <si>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</si>
  <si>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</si>
  <si>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</si>
  <si>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</si>
  <si>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</si>
  <si>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</si>
  <si>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</si>
  <si>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</si>
  <si>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</si>
  <si>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</si>
  <si>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</si>
  <si>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</si>
  <si>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</si>
  <si>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</si>
  <si>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</si>
  <si>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</si>
  <si>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</si>
  <si>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</si>
  <si>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</si>
  <si>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</si>
  <si>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</si>
  <si>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</si>
  <si>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</si>
  <si>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</si>
  <si>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</si>
  <si>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</si>
  <si>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</si>
  <si>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</si>
  <si>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</si>
  <si>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</si>
  <si>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</si>
  <si>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</si>
  <si>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</si>
  <si>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</si>
  <si>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</si>
  <si>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</si>
  <si>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</si>
  <si>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</si>
  <si>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</si>
  <si>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</si>
  <si>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</si>
  <si>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</si>
  <si>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</si>
  <si>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</si>
  <si>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</si>
  <si>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</si>
  <si>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</si>
  <si>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</si>
  <si>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</si>
  <si>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</si>
  <si>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</si>
  <si>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</si>
  <si>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</si>
  <si>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</si>
  <si>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</si>
  <si>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</si>
  <si>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</si>
  <si>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</si>
  <si>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</si>
  <si>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</si>
  <si>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</si>
  <si>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</si>
  <si>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</si>
  <si>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</si>
  <si>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</si>
  <si>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</si>
  <si>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</si>
  <si>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</si>
  <si>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</si>
  <si>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</si>
  <si>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</si>
  <si>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</si>
  <si>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</si>
  <si>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</si>
  <si>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</si>
  <si>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</si>
  <si>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</si>
  <si>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</si>
  <si>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</si>
  <si>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</si>
  <si>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</si>
  <si>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</si>
  <si>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</si>
  <si>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</si>
  <si>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</si>
  <si>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</si>
  <si>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</si>
  <si>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</si>
  <si>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</si>
  <si>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</si>
  <si>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</si>
  <si>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</si>
  <si>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</si>
  <si>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</si>
  <si>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</si>
  <si>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</si>
  <si>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</si>
  <si>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</si>
  <si>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</si>
  <si>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</si>
  <si>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</si>
  <si>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</si>
  <si>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</si>
  <si>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</si>
  <si>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</si>
  <si>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</si>
  <si>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</si>
  <si>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</si>
  <si>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</si>
  <si>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</si>
  <si>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</si>
  <si>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</si>
  <si>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</si>
  <si>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</si>
  <si>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</si>
  <si>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</si>
  <si>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</si>
  <si>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</si>
  <si>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</si>
  <si>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</si>
  <si>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</si>
  <si>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</si>
  <si>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</si>
  <si>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</si>
  <si>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</si>
  <si>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</si>
  <si>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</si>
  <si>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</si>
  <si>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</si>
  <si>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</si>
  <si>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</si>
  <si>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</si>
  <si>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</si>
  <si>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</si>
  <si>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</si>
  <si>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</si>
  <si>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</si>
  <si>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</si>
  <si>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</si>
  <si>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</si>
  <si>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</si>
  <si>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</si>
  <si>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</si>
  <si>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</si>
  <si>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</si>
  <si>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</si>
  <si>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</si>
  <si>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</si>
  <si>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</si>
  <si>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</si>
  <si>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</si>
  <si>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</si>
  <si>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</si>
  <si>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</si>
  <si>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</si>
  <si>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</si>
  <si>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</si>
  <si>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</si>
  <si>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</si>
  <si>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</si>
  <si>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</si>
  <si>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</si>
  <si>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</si>
  <si>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</si>
  <si>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</si>
  <si>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</si>
  <si>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</si>
  <si>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</si>
  <si>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</si>
  <si>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</si>
  <si>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</si>
  <si>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</si>
  <si>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</si>
  <si>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</si>
  <si>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</si>
  <si>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</si>
  <si>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</si>
  <si>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</si>
  <si>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</si>
  <si>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</si>
  <si>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</si>
  <si>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</si>
  <si>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</si>
  <si>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</si>
  <si>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</si>
  <si>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</si>
  <si>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</si>
  <si>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</si>
  <si>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</si>
  <si>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</si>
  <si>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</si>
  <si>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</si>
  <si>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</si>
  <si>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</si>
  <si>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</si>
  <si>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</si>
  <si>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</si>
  <si>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</si>
  <si>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</si>
  <si>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</si>
  <si>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</si>
  <si>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</si>
  <si>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</si>
  <si>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</si>
  <si>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</si>
  <si>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</si>
  <si>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</si>
  <si>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</si>
  <si>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</si>
  <si>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</si>
  <si>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</si>
  <si>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</si>
  <si>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</si>
  <si>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</si>
  <si>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</si>
  <si>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</si>
  <si>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</si>
  <si>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</si>
  <si>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</si>
  <si>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</si>
  <si>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</si>
  <si>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</si>
  <si>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</si>
  <si>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</si>
  <si>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</si>
  <si>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</si>
  <si>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</si>
  <si>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</si>
  <si>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</si>
  <si>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</si>
  <si>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</si>
  <si>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</si>
  <si>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</si>
  <si>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</si>
  <si>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</si>
  <si>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</si>
  <si>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</si>
  <si>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</si>
  <si>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</si>
  <si>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</si>
  <si>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</si>
  <si>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</si>
  <si>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</si>
  <si>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</si>
  <si>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</si>
  <si>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</si>
  <si>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</si>
  <si>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</si>
  <si>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</si>
  <si>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</si>
  <si>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</si>
  <si>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</si>
  <si>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</si>
  <si>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</si>
  <si>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</si>
  <si>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</si>
  <si>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</si>
  <si>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</si>
  <si>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</si>
  <si>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</si>
  <si>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</si>
  <si>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</si>
  <si>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</si>
  <si>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</si>
  <si>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</si>
  <si>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</si>
  <si>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</si>
  <si>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</si>
  <si>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</si>
  <si>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</si>
  <si>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</si>
  <si>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</si>
  <si>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</si>
  <si>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</si>
  <si>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</si>
  <si>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</si>
  <si>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</si>
  <si>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</si>
  <si>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</si>
  <si>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</si>
  <si>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</si>
  <si>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</si>
  <si>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</si>
  <si>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</si>
  <si>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</si>
  <si>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</si>
  <si>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</si>
  <si>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</si>
  <si>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</si>
  <si>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</si>
  <si>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</si>
  <si>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</si>
  <si>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</si>
  <si>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</si>
  <si>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</si>
  <si>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</si>
  <si>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</si>
  <si>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</si>
  <si>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</si>
  <si>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</si>
  <si>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</si>
  <si>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</si>
  <si>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</si>
  <si>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</si>
  <si>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</si>
  <si>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</si>
  <si>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</si>
  <si>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</si>
  <si>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</si>
  <si>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</si>
  <si>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</si>
  <si>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</si>
  <si>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</si>
  <si>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</si>
  <si>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</si>
  <si>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</si>
  <si>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</si>
  <si>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</si>
  <si>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</si>
  <si>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</si>
  <si>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</si>
  <si>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</si>
  <si>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</si>
  <si>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</si>
  <si>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</si>
  <si>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</si>
  <si>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</si>
  <si>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</si>
  <si>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</si>
  <si>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</si>
  <si>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</si>
  <si>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</si>
  <si>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</si>
  <si>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</si>
  <si>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</si>
  <si>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</si>
  <si>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</si>
  <si>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</si>
  <si>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</si>
  <si>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</si>
  <si>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</si>
  <si>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</si>
  <si>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</si>
  <si>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</si>
  <si>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</si>
  <si>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</si>
  <si>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</si>
  <si>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</si>
  <si>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</si>
  <si>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</si>
  <si>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</si>
  <si>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</si>
  <si>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</si>
  <si>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</si>
  <si>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</si>
  <si>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</si>
  <si>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</si>
  <si>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</si>
  <si>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</si>
  <si>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</si>
  <si>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</si>
  <si>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</si>
  <si>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</si>
  <si>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</si>
  <si>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</si>
  <si>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</si>
  <si>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</si>
  <si>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</si>
  <si>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</si>
  <si>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</si>
  <si>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</si>
  <si>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</si>
  <si>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</si>
  <si>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</si>
  <si>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</si>
  <si>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</si>
  <si>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</si>
  <si>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</si>
  <si>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</si>
  <si>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</si>
  <si>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</si>
  <si>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</si>
  <si>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</si>
  <si>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</si>
  <si>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</si>
  <si>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</si>
  <si>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</si>
  <si>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</si>
  <si>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</si>
  <si>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</si>
  <si>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</si>
  <si>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</si>
  <si>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</si>
  <si>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</si>
  <si>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</si>
  <si>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</si>
  <si>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</si>
  <si>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</si>
  <si>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</si>
  <si>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</si>
  <si>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</si>
  <si>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</si>
  <si>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</si>
  <si>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</si>
  <si>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</si>
  <si>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</si>
  <si>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</si>
  <si>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</si>
  <si>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</si>
  <si>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</si>
  <si>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</si>
  <si>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</si>
  <si>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</si>
  <si>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</si>
  <si>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</si>
  <si>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</si>
  <si>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</si>
  <si>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</si>
  <si>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</si>
  <si>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</si>
  <si>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</si>
  <si>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</si>
  <si>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</si>
  <si>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</si>
  <si>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</si>
  <si>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</si>
  <si>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</si>
  <si>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</si>
  <si>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</si>
  <si>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</si>
  <si>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</si>
  <si>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</si>
  <si>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</si>
  <si>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</si>
  <si>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</si>
  <si>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</si>
  <si>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</si>
  <si>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</si>
  <si>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</si>
  <si>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</si>
  <si>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</si>
  <si>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</si>
  <si>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</si>
  <si>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</si>
  <si>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</si>
  <si>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</si>
  <si>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</si>
  <si>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</si>
  <si>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</si>
  <si>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</si>
  <si>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</si>
  <si>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</si>
  <si>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</si>
  <si>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</si>
  <si>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</si>
  <si>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</si>
  <si>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</si>
  <si>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</si>
  <si>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</si>
  <si>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</si>
  <si>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</si>
  <si>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</si>
  <si>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</si>
  <si>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</si>
  <si>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</si>
  <si>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</si>
  <si>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</si>
  <si>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</si>
  <si>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</si>
  <si>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</si>
  <si>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</si>
  <si>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</si>
  <si>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</si>
  <si>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</si>
  <si>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</si>
  <si>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</si>
  <si>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</si>
  <si>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</si>
  <si>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</si>
  <si>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</si>
  <si>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</si>
  <si>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</si>
  <si>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</si>
  <si>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</si>
  <si>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</si>
  <si>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</si>
  <si>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</si>
  <si>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</si>
  <si>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</si>
  <si>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</si>
  <si>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</si>
  <si>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</si>
  <si>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</si>
  <si>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</si>
  <si>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</si>
  <si>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</si>
  <si>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</si>
  <si>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</si>
  <si>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</si>
  <si>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</si>
  <si>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</si>
  <si>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</si>
  <si>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</si>
  <si>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</si>
  <si>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</si>
  <si>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</si>
  <si>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</si>
  <si>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</si>
  <si>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</si>
  <si>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</si>
  <si>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</si>
  <si>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</si>
  <si>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</si>
  <si>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</si>
  <si>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</si>
  <si>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</si>
  <si>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</si>
  <si>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</si>
  <si>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</si>
  <si>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</si>
  <si>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</si>
  <si>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</si>
  <si>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</si>
  <si>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</si>
  <si>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</si>
  <si>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</si>
  <si>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</si>
  <si>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</si>
  <si>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</si>
  <si>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</si>
  <si>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</si>
  <si>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</si>
  <si>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</si>
  <si>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</si>
  <si>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</si>
  <si>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</si>
  <si>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</si>
  <si>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</si>
  <si>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</si>
  <si>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</si>
  <si>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</si>
  <si>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</si>
  <si>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</si>
  <si>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</si>
  <si>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</si>
  <si>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</si>
  <si>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</si>
  <si>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</si>
  <si>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</si>
  <si>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</si>
  <si>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</si>
  <si>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</si>
  <si>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</si>
  <si>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</si>
  <si>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</si>
  <si>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</si>
  <si>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</si>
  <si>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</si>
  <si>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</si>
  <si>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</si>
  <si>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</si>
  <si>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</si>
  <si>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</si>
  <si>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</si>
  <si>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</si>
  <si>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</si>
  <si>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</si>
  <si>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</si>
  <si>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</si>
  <si>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</si>
  <si>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</si>
  <si>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</si>
  <si>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</si>
  <si>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</si>
  <si>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</si>
  <si>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</si>
  <si>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</si>
  <si>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</si>
  <si>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</si>
  <si>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</si>
  <si>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</si>
  <si>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</si>
  <si>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</si>
  <si>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</si>
  <si>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</si>
  <si>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</si>
  <si>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</si>
  <si>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</si>
  <si>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</si>
  <si>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</si>
  <si>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</si>
  <si>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</si>
  <si>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</si>
  <si>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</si>
  <si>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</si>
  <si>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</si>
  <si>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</si>
  <si>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</si>
  <si>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</si>
  <si>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</si>
  <si>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</si>
  <si>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</si>
  <si>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</si>
  <si>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</si>
  <si>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</si>
  <si>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</si>
  <si>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</si>
  <si>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</si>
  <si>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</si>
  <si>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</si>
  <si>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</si>
  <si>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</si>
  <si>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</si>
  <si>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</si>
  <si>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</si>
  <si>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</si>
  <si>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</si>
  <si>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</si>
  <si>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</si>
  <si>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</si>
  <si>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</si>
  <si>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</si>
  <si>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</si>
  <si>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</si>
  <si>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</si>
  <si>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</si>
  <si>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</si>
  <si>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</si>
  <si>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</si>
  <si>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</si>
  <si>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</si>
  <si>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</si>
  <si>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</si>
  <si>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</si>
  <si>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</si>
  <si>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</si>
  <si>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</si>
  <si>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</si>
  <si>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</si>
  <si>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</si>
  <si>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</si>
  <si>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</si>
  <si>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</si>
  <si>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</si>
  <si>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</si>
  <si>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</si>
  <si>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</si>
  <si>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</si>
  <si>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</si>
  <si>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</si>
  <si>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</si>
  <si>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</si>
  <si>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</si>
  <si>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</si>
  <si>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</si>
  <si>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</si>
  <si>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</si>
  <si>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</si>
  <si>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</si>
  <si>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</si>
  <si>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</si>
  <si>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</si>
  <si>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</si>
  <si>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</si>
  <si>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</si>
  <si>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</si>
  <si>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</si>
  <si>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</si>
  <si>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</si>
  <si>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</si>
  <si>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</si>
  <si>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</si>
  <si>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</si>
  <si>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</si>
  <si>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</si>
  <si>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</si>
  <si>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</si>
  <si>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</si>
  <si>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</si>
  <si>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</si>
  <si>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</si>
  <si>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</si>
  <si>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</si>
  <si>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</si>
  <si>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</si>
  <si>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</si>
  <si>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</si>
  <si>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</si>
  <si>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</si>
  <si>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</si>
  <si>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</si>
  <si>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</si>
  <si>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</si>
  <si>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</si>
  <si>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</si>
  <si>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</si>
  <si>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</si>
  <si>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</si>
  <si>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</si>
  <si>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</si>
  <si>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</si>
  <si>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</si>
  <si>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</si>
  <si>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</si>
  <si>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</si>
  <si>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</si>
  <si>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</si>
  <si>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</si>
  <si>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</si>
  <si>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</si>
  <si>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</si>
  <si>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</si>
  <si>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</si>
  <si>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</si>
  <si>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</si>
  <si>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</si>
  <si>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</si>
  <si>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</si>
  <si>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</si>
  <si>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</si>
  <si>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</si>
  <si>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</si>
  <si>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</si>
  <si>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</si>
  <si>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</si>
  <si>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</si>
  <si>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</si>
  <si>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</si>
  <si>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</si>
  <si>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</si>
  <si>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</si>
  <si>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</si>
  <si>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</si>
  <si>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</si>
  <si>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</si>
  <si>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</si>
  <si>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</si>
  <si>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</si>
  <si>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</si>
  <si>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</si>
  <si>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</si>
  <si>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</si>
  <si>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</si>
  <si>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</si>
  <si>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</si>
  <si>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</si>
  <si>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</si>
  <si>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</si>
  <si>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</si>
  <si>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</si>
  <si>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</si>
  <si>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</si>
  <si>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</si>
  <si>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</si>
  <si>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</si>
  <si>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</si>
  <si>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</si>
  <si>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</si>
  <si>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</si>
  <si>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</si>
  <si>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</si>
  <si>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</si>
  <si>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</si>
  <si>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</si>
  <si>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</si>
  <si>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</si>
  <si>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</si>
  <si>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</si>
  <si>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</si>
  <si>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</si>
  <si>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</si>
  <si>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</si>
  <si>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</si>
  <si>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</si>
  <si>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</si>
  <si>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</si>
  <si>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</si>
  <si>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</si>
  <si>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</si>
  <si>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</si>
  <si>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</si>
  <si>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</si>
  <si>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</si>
  <si>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</si>
  <si>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</si>
  <si>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</si>
  <si>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</si>
  <si>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</si>
  <si>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</si>
  <si>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</si>
  <si>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</si>
  <si>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</si>
  <si>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</si>
  <si>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</si>
  <si>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</si>
  <si>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</si>
  <si>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</si>
  <si>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</si>
  <si>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</si>
  <si>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</si>
  <si>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</si>
  <si>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</si>
  <si>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</si>
  <si>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</si>
  <si>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</si>
  <si>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</si>
  <si>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</si>
  <si>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</si>
  <si>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</si>
  <si>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</si>
  <si>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</si>
  <si>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</si>
  <si>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</si>
  <si>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</si>
  <si>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</si>
  <si>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</si>
  <si>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</si>
  <si>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</si>
  <si>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</si>
  <si>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</si>
  <si>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</si>
  <si>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</si>
  <si>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</si>
  <si>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</si>
  <si>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</si>
  <si>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</si>
  <si>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</si>
  <si>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</si>
  <si>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</si>
  <si>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</si>
  <si>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</si>
  <si>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</si>
  <si>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</si>
  <si>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</si>
  <si>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</si>
  <si>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</si>
  <si>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</si>
  <si>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</si>
  <si>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</si>
  <si>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</si>
  <si>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</si>
  <si>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</si>
  <si>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</si>
  <si>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</si>
  <si>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</si>
  <si>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</si>
  <si>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</si>
  <si>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</si>
  <si>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</si>
  <si>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</si>
  <si>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</si>
  <si>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</si>
  <si>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</si>
  <si>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</si>
  <si>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</si>
  <si>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</si>
  <si>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</si>
  <si>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</si>
  <si>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</si>
  <si>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</si>
  <si>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</si>
  <si>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</si>
  <si>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</si>
  <si>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</si>
  <si>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</si>
  <si>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</si>
  <si>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</si>
  <si>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</si>
  <si>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</si>
  <si>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</si>
  <si>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</si>
  <si>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</si>
  <si>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</si>
  <si>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</si>
  <si>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</si>
  <si>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</si>
  <si>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</si>
  <si>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</si>
  <si>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</si>
  <si>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</si>
  <si>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</si>
  <si>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</si>
  <si>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</si>
  <si>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</si>
  <si>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</si>
  <si>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</si>
  <si>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</si>
  <si>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</si>
  <si>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</si>
  <si>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</si>
  <si>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</si>
  <si>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</si>
  <si>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</si>
  <si>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</si>
  <si>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</si>
  <si>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</si>
  <si>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</si>
  <si>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</si>
  <si>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</si>
  <si>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</si>
  <si>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</si>
  <si>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</si>
  <si>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</si>
  <si>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</si>
  <si>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</si>
  <si>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</si>
  <si>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</si>
  <si>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</si>
  <si>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</si>
  <si>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</si>
  <si>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</si>
  <si>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</si>
  <si>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</si>
  <si>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</si>
  <si>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</si>
  <si>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</si>
  <si>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</si>
  <si>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</si>
  <si>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</si>
  <si>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</si>
  <si>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</si>
  <si>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</si>
  <si>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</si>
  <si>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</si>
  <si>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</si>
  <si>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</si>
  <si>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</si>
  <si>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</si>
  <si>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</si>
  <si>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</si>
  <si>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</si>
  <si>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</si>
  <si>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</si>
  <si>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</si>
  <si>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</si>
  <si>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</si>
  <si>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</si>
  <si>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</si>
  <si>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</si>
  <si>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</si>
  <si>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</si>
  <si>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</si>
  <si>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</si>
  <si>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</si>
  <si>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</si>
  <si>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</si>
  <si>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</si>
  <si>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</si>
  <si>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</si>
  <si>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</si>
  <si>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</si>
  <si>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</si>
  <si>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</si>
  <si>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</si>
  <si>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</si>
  <si>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</si>
  <si>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</si>
  <si>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</si>
  <si>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</si>
  <si>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</si>
  <si>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</si>
  <si>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</si>
  <si>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</si>
  <si>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</si>
  <si>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</si>
  <si>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</si>
  <si>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</si>
  <si>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</si>
  <si>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</si>
  <si>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</si>
  <si>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</si>
  <si>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</si>
  <si>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</si>
  <si>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</si>
  <si>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</si>
  <si>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</si>
  <si>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</si>
  <si>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</si>
  <si>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</si>
  <si>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</si>
  <si>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</si>
  <si>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</si>
  <si>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</si>
  <si>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</si>
  <si>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</si>
  <si>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</si>
  <si>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</si>
  <si>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</si>
  <si>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</si>
  <si>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</si>
  <si>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</si>
  <si>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</si>
  <si>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</si>
  <si>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</si>
  <si>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</si>
  <si>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</si>
  <si>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</si>
  <si>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</si>
  <si>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</si>
  <si>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</si>
  <si>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</si>
  <si>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</si>
  <si>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</si>
  <si>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</si>
  <si>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</si>
  <si>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</si>
  <si>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</si>
  <si>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</si>
  <si>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</si>
  <si>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</si>
  <si>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</si>
  <si>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</si>
  <si>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</si>
  <si>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</si>
  <si>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</si>
  <si>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</si>
  <si>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</si>
  <si>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</si>
  <si>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</si>
  <si>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</si>
  <si>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</si>
  <si>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</si>
  <si>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</si>
  <si>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</si>
  <si>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</si>
  <si>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</si>
  <si>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</si>
  <si>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</si>
  <si>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</si>
  <si>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</si>
  <si>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</si>
  <si>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</si>
  <si>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</si>
  <si>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</si>
  <si>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</si>
  <si>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</si>
  <si>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</si>
  <si>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</si>
  <si>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</si>
  <si>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</si>
  <si>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</si>
  <si>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</si>
  <si>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</si>
  <si>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</si>
  <si>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</si>
  <si>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</si>
  <si>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</si>
  <si>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</si>
  <si>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</si>
  <si>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</si>
  <si>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</si>
  <si>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</si>
  <si>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</si>
  <si>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</si>
  <si>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</si>
  <si>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</si>
  <si>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</si>
  <si>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</si>
  <si>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</si>
  <si>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</si>
  <si>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</si>
  <si>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</si>
  <si>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</si>
  <si>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</si>
  <si>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</si>
  <si>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</si>
  <si>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</si>
  <si>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</si>
  <si>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</si>
  <si>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</si>
  <si>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</si>
  <si>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</si>
  <si>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</si>
  <si>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</si>
  <si>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</si>
  <si>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</si>
  <si>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</si>
  <si>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</si>
  <si>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</si>
  <si>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</si>
  <si>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</si>
  <si>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</si>
  <si>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</si>
  <si>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</si>
  <si>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</si>
  <si>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</si>
  <si>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</si>
  <si>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</si>
  <si>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</si>
  <si>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</si>
  <si>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</si>
  <si>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</si>
  <si>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</si>
  <si>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</si>
  <si>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</si>
  <si>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</si>
  <si>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</si>
  <si>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</si>
  <si>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</si>
  <si>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</si>
  <si>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</si>
  <si>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</si>
  <si>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</si>
  <si>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</si>
  <si>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</si>
  <si>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</si>
  <si>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</si>
  <si>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</si>
  <si>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</si>
  <si>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</si>
  <si>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</si>
  <si>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</si>
  <si>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</si>
  <si>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</si>
  <si>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</si>
  <si>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</si>
  <si>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</si>
  <si>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</si>
  <si>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</si>
  <si>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</si>
  <si>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</si>
  <si>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</si>
  <si>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</si>
  <si>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</si>
  <si>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</si>
  <si>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</si>
  <si>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</si>
  <si>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</si>
  <si>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</si>
  <si>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</si>
  <si>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</si>
  <si>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</si>
  <si>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</si>
  <si>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</si>
  <si>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</si>
  <si>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</si>
  <si>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</si>
  <si>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</si>
  <si>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</si>
  <si>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</si>
  <si>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</si>
  <si>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</si>
  <si>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</si>
  <si>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</si>
  <si>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</si>
  <si>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</si>
  <si>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</si>
  <si>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</si>
  <si>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</si>
  <si>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</si>
  <si>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</si>
  <si>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</si>
  <si>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</si>
  <si>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</si>
  <si>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</si>
  <si>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</si>
  <si>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</si>
  <si>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</si>
  <si>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</si>
  <si>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</si>
  <si>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</si>
  <si>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</si>
  <si>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</si>
  <si>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</si>
  <si>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</si>
  <si>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</si>
  <si>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</si>
  <si>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</si>
  <si>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</si>
  <si>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</si>
  <si>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</si>
  <si>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</si>
  <si>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</si>
  <si>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</si>
  <si>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</si>
  <si>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</si>
  <si>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</si>
  <si>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</si>
  <si>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</si>
  <si>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</si>
  <si>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</si>
  <si>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</si>
  <si>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</si>
  <si>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</si>
  <si>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</si>
  <si>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</si>
  <si>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</si>
  <si>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</si>
  <si>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</si>
  <si>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</si>
  <si>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</si>
  <si>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</si>
  <si>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</si>
  <si>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</si>
  <si>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</si>
  <si>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</si>
  <si>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</si>
  <si>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</si>
  <si>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</si>
  <si>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</si>
  <si>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</si>
  <si>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</si>
  <si>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</si>
  <si>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</si>
  <si>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</si>
  <si>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</si>
  <si>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</si>
  <si>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</si>
  <si>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</si>
  <si>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</si>
  <si>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</si>
  <si>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</si>
  <si>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</si>
  <si>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</si>
  <si>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</si>
  <si>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</si>
  <si>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</si>
  <si>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</si>
  <si>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</si>
  <si>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</si>
  <si>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</si>
  <si>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</si>
  <si>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</si>
  <si>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</si>
  <si>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</si>
  <si>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</si>
  <si>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</si>
  <si>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</si>
  <si>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</si>
  <si>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</si>
  <si>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</si>
  <si>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</si>
  <si>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</si>
  <si>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</si>
  <si>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</si>
  <si>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</si>
  <si>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</si>
  <si>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</si>
  <si>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</si>
  <si>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</si>
  <si>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</si>
  <si>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</si>
  <si>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</si>
  <si>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</si>
  <si>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</si>
  <si>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</si>
  <si>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</si>
  <si>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</si>
  <si>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</si>
  <si>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</si>
  <si>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</si>
  <si>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</si>
  <si>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</si>
  <si>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</si>
  <si>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</si>
  <si>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</si>
  <si>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</si>
  <si>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</si>
  <si>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</si>
  <si>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</si>
  <si>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</si>
  <si>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</si>
  <si>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</si>
  <si>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</si>
  <si>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</si>
  <si>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</si>
  <si>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</si>
  <si>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</si>
  <si>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</si>
  <si>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</si>
  <si>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</si>
  <si>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</si>
  <si>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</si>
  <si>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</si>
  <si>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</si>
  <si>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</si>
  <si>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</si>
  <si>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</si>
  <si>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</si>
  <si>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</si>
  <si>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</si>
  <si>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</si>
  <si>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</si>
  <si>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</si>
  <si>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</si>
  <si>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</si>
  <si>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</si>
  <si>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</si>
  <si>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</si>
  <si>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</si>
  <si>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</si>
  <si>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</si>
  <si>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</si>
  <si>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</si>
  <si>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</si>
  <si>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</si>
  <si>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</si>
  <si>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</si>
  <si>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</si>
  <si>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</si>
  <si>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</si>
  <si>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</si>
  <si>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</si>
  <si>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</si>
  <si>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</si>
  <si>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</si>
  <si>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</si>
  <si>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</si>
  <si>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</si>
  <si>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</si>
  <si>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</si>
  <si>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</si>
  <si>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</si>
  <si>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</si>
  <si>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</si>
  <si>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</si>
  <si>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</si>
  <si>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</si>
  <si>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</si>
  <si>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</si>
  <si>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</si>
  <si>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</si>
  <si>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</si>
  <si>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</si>
  <si>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</si>
  <si>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</si>
  <si>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</si>
  <si>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</si>
  <si>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</si>
  <si>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</si>
  <si>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</si>
  <si>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</si>
  <si>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</si>
  <si>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</si>
  <si>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</si>
  <si>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</si>
  <si>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</si>
  <si>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</si>
  <si>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</si>
  <si>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</si>
  <si>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</si>
  <si>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</si>
  <si>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</si>
  <si>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</si>
  <si>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</si>
  <si>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</si>
  <si>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</si>
  <si>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</si>
  <si>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</si>
  <si>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</si>
  <si>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</si>
  <si>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</si>
  <si>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</si>
  <si>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</si>
  <si>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</si>
  <si>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</si>
  <si>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</si>
  <si>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</si>
  <si>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</si>
  <si>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</si>
  <si>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</si>
  <si>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</si>
  <si>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</si>
  <si>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</si>
  <si>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</si>
  <si>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</si>
  <si>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</si>
  <si>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</si>
  <si>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</si>
  <si>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</si>
  <si>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</si>
  <si>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</si>
  <si>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</si>
  <si>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</si>
  <si>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</si>
  <si>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</si>
  <si>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</si>
  <si>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</si>
  <si>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</si>
  <si>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</si>
  <si>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</si>
  <si>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</si>
  <si>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</si>
  <si>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</si>
  <si>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</si>
  <si>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</si>
  <si>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</si>
  <si>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</si>
  <si>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</si>
  <si>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</si>
  <si>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</si>
  <si>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</si>
  <si>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</si>
  <si>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</si>
  <si>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</si>
  <si>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</si>
  <si>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</si>
  <si>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</si>
  <si>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</si>
  <si>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</si>
  <si>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</si>
  <si>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</si>
  <si>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</si>
  <si>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</si>
  <si>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</si>
  <si>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</si>
  <si>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</si>
  <si>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</si>
  <si>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</si>
  <si>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</si>
  <si>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</si>
  <si>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</si>
  <si>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</si>
  <si>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</si>
  <si>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</si>
  <si>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</si>
  <si>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</si>
  <si>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</si>
  <si>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</si>
  <si>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</si>
  <si>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</si>
  <si>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</si>
  <si>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</si>
  <si>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</si>
  <si>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</si>
  <si>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</si>
  <si>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</si>
  <si>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</si>
  <si>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</si>
  <si>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</si>
  <si>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</si>
  <si>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</si>
  <si>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</si>
  <si>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</si>
  <si>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</si>
  <si>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</si>
  <si>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</si>
  <si>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</si>
  <si>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</si>
  <si>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</si>
  <si>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</si>
  <si>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</si>
  <si>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</si>
  <si>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</si>
  <si>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</si>
  <si>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</si>
  <si>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</si>
  <si>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</si>
  <si>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</si>
  <si>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</si>
  <si>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</si>
  <si>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</si>
  <si>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</si>
  <si>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</si>
  <si>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</si>
  <si>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</si>
  <si>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</si>
  <si>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</si>
  <si>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</si>
  <si>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</si>
  <si>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</si>
  <si>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</si>
  <si>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</si>
  <si>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</si>
  <si>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</si>
  <si>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</si>
  <si>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</si>
  <si>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</si>
  <si>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</si>
  <si>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</si>
  <si>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</si>
  <si>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</si>
  <si>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</si>
  <si>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</si>
  <si>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</si>
  <si>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</si>
  <si>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</si>
  <si>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</si>
  <si>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</si>
  <si>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</si>
  <si>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</si>
  <si>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</si>
  <si>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</si>
  <si>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</si>
  <si>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</si>
  <si>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</si>
  <si>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</si>
  <si>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</si>
  <si>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</si>
  <si>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</si>
  <si>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</si>
  <si>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</si>
  <si>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</si>
  <si>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</si>
  <si>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</si>
  <si>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</si>
  <si>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</si>
  <si>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</si>
  <si>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</si>
  <si>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</si>
  <si>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</si>
  <si>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</si>
  <si>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</si>
  <si>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</si>
  <si>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</si>
  <si>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</si>
  <si>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</si>
  <si>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</si>
  <si>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</si>
  <si>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</si>
  <si>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</si>
  <si>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</si>
  <si>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</si>
  <si>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</si>
  <si>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</si>
  <si>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</si>
  <si>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</si>
  <si>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</si>
  <si>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</si>
  <si>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</si>
  <si>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</si>
  <si>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</si>
  <si>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</si>
  <si>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</si>
  <si>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</si>
  <si>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</si>
  <si>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</si>
  <si>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</si>
  <si>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</si>
  <si>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</si>
  <si>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</si>
  <si>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</si>
  <si>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</si>
  <si>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</si>
  <si>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</si>
  <si>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</si>
  <si>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</si>
  <si>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</si>
  <si>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</si>
  <si>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</si>
  <si>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</si>
  <si>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</si>
  <si>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</si>
  <si>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</si>
  <si>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</si>
  <si>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</si>
  <si>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</si>
  <si>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</si>
  <si>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</si>
  <si>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</si>
  <si>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</si>
  <si>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</si>
  <si>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</si>
  <si>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</si>
  <si>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</si>
  <si>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</si>
  <si>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</si>
  <si>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</si>
  <si>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</si>
  <si>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</si>
  <si>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</si>
  <si>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</si>
  <si>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</si>
  <si>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</si>
  <si>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</si>
  <si>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</si>
  <si>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</si>
  <si>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</si>
  <si>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</si>
  <si>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</si>
  <si>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</si>
  <si>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</si>
  <si>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</si>
  <si>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</si>
  <si>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</si>
  <si>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</si>
  <si>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</si>
  <si>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</si>
  <si>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</si>
  <si>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</si>
  <si>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</si>
  <si>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</si>
  <si>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</si>
  <si>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</si>
  <si>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</si>
  <si>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</si>
  <si>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</si>
  <si>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</si>
  <si>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</si>
  <si>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</si>
  <si>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</si>
  <si>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</si>
  <si>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</si>
  <si>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</si>
  <si>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</si>
  <si>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</si>
  <si>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</si>
  <si>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</si>
  <si>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</si>
  <si>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</si>
  <si>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</si>
  <si>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</si>
  <si>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</si>
  <si>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</si>
  <si>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</si>
  <si>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</si>
  <si>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</si>
  <si>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</si>
  <si>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</si>
  <si>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</si>
  <si>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</si>
  <si>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</si>
  <si>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</si>
  <si>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</si>
  <si>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</si>
  <si>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</si>
  <si>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</si>
  <si>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</si>
  <si>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</si>
  <si>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</si>
  <si>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</si>
  <si>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</si>
  <si>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</si>
  <si>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</si>
  <si>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</si>
  <si>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</si>
  <si>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</si>
  <si>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</si>
  <si>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</si>
  <si>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</si>
  <si>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</si>
  <si>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</si>
  <si>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</si>
  <si>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</si>
  <si>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</si>
  <si>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</si>
  <si>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</si>
  <si>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</si>
  <si>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</si>
  <si>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</si>
  <si>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</si>
  <si>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</si>
  <si>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</si>
  <si>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</si>
  <si>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</si>
  <si>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</si>
  <si>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</si>
  <si>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</si>
  <si>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</si>
  <si>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</si>
  <si>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</si>
  <si>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</si>
  <si>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</si>
  <si>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</si>
  <si>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</si>
  <si>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</si>
  <si>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</si>
  <si>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</si>
  <si>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</si>
  <si>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</si>
  <si>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</si>
  <si>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</si>
  <si>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</si>
  <si>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</si>
  <si>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</si>
  <si>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</si>
  <si>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</si>
  <si>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</si>
  <si>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</si>
  <si>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</si>
  <si>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</si>
  <si>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</si>
  <si>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</si>
  <si>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</si>
  <si>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</si>
  <si>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</si>
  <si>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</si>
  <si>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</si>
  <si>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</si>
  <si>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</si>
  <si>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</si>
  <si>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</si>
  <si>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</si>
  <si>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</si>
  <si>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</si>
  <si>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</si>
  <si>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</si>
  <si>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</si>
  <si>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</si>
  <si>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</si>
  <si>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</si>
  <si>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</si>
  <si>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</si>
  <si>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</si>
  <si>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</si>
  <si>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</si>
  <si>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</si>
  <si>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</si>
  <si>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</si>
  <si>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</si>
  <si>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</si>
  <si>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</si>
  <si>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</si>
  <si>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</si>
  <si>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</si>
  <si>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</si>
  <si>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</si>
  <si>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</si>
  <si>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</si>
  <si>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</si>
  <si>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</si>
  <si>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</si>
  <si>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</si>
  <si>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</si>
  <si>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</si>
  <si>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</si>
  <si>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</si>
  <si>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</si>
  <si>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</si>
  <si>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</si>
  <si>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</si>
  <si>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</si>
  <si>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</si>
  <si>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</si>
  <si>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</si>
  <si>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</si>
  <si>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</si>
  <si>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</si>
  <si>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</si>
  <si>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</si>
  <si>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</si>
  <si>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</si>
  <si>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</si>
  <si>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</si>
  <si>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</si>
  <si>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</si>
  <si>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</si>
  <si>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</si>
  <si>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</si>
  <si>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</si>
  <si>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</si>
  <si>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</si>
  <si>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</si>
  <si>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</si>
  <si>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</si>
  <si>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</si>
  <si>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</si>
  <si>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</si>
  <si>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</si>
  <si>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</si>
  <si>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</si>
  <si>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</si>
  <si>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</si>
  <si>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</si>
  <si>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</si>
  <si>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</si>
  <si>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</si>
  <si>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</si>
  <si>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</si>
  <si>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</si>
  <si>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</si>
  <si>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</si>
  <si>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</si>
  <si>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</si>
  <si>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</si>
  <si>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</si>
  <si>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</si>
  <si>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</si>
  <si>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</si>
  <si>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</si>
  <si>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</si>
  <si>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</si>
  <si>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</si>
  <si>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</si>
  <si>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</si>
  <si>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</si>
  <si>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</si>
  <si>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</si>
  <si>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</si>
  <si>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</si>
  <si>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</si>
  <si>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</si>
  <si>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</si>
  <si>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</si>
  <si>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</si>
  <si>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</si>
  <si>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</si>
  <si>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</si>
  <si>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</si>
  <si>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</si>
  <si>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</si>
  <si>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</si>
  <si>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</si>
  <si>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</si>
  <si>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</si>
  <si>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</si>
  <si>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</si>
  <si>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</si>
  <si>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</si>
  <si>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</si>
  <si>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</si>
  <si>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</si>
  <si>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</si>
  <si>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</si>
  <si>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</si>
  <si>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</si>
  <si>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</si>
  <si>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</si>
  <si>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</si>
  <si>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</si>
  <si>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</si>
  <si>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</si>
  <si>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</si>
  <si>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</si>
  <si>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</si>
  <si>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</si>
  <si>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</si>
  <si>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</si>
  <si>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</si>
  <si>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</si>
  <si>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</si>
  <si>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</si>
  <si>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</si>
  <si>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</si>
  <si>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</si>
  <si>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</si>
  <si>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</si>
  <si>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</si>
  <si>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</si>
  <si>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</si>
  <si>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</si>
  <si>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</si>
  <si>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</si>
  <si>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</si>
  <si>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</si>
  <si>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</si>
  <si>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</si>
  <si>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</si>
  <si>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</si>
  <si>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</si>
  <si>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</si>
  <si>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</si>
  <si>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</si>
  <si>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</si>
  <si>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</si>
  <si>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</si>
  <si>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</si>
  <si>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</si>
  <si>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</si>
  <si>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</si>
  <si>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</si>
  <si>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</si>
  <si>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</si>
  <si>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</si>
  <si>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</si>
  <si>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</si>
  <si>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</si>
  <si>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</si>
  <si>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</si>
  <si>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</si>
  <si>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</si>
  <si>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</si>
  <si>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</si>
  <si>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</si>
  <si>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</si>
  <si>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</si>
  <si>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</si>
  <si>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</si>
  <si>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</si>
  <si>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</si>
  <si>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</si>
  <si>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</si>
  <si>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</si>
  <si>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</si>
  <si>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</si>
  <si>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</si>
  <si>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</si>
  <si>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</si>
  <si>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</si>
  <si>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</si>
  <si>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</si>
  <si>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</si>
  <si>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</si>
  <si>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</si>
  <si>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</si>
  <si>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</si>
  <si>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</si>
  <si>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</si>
  <si>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</si>
  <si>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</si>
  <si>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</si>
  <si>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</si>
  <si>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</si>
  <si>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</si>
  <si>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</si>
  <si>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</si>
  <si>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</si>
  <si>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</si>
  <si>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</si>
  <si>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</si>
  <si>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</si>
  <si>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</si>
  <si>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</si>
  <si>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</si>
  <si>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</si>
  <si>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</si>
  <si>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</si>
  <si>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</si>
  <si>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</si>
  <si>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</si>
  <si>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</si>
  <si>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</si>
  <si>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</si>
  <si>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</si>
  <si>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</si>
  <si>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</si>
  <si>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</si>
  <si>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</si>
  <si>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</si>
  <si>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</si>
  <si>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</si>
  <si>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</si>
  <si>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</si>
  <si>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</si>
  <si>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</si>
  <si>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</si>
  <si>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</si>
  <si>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</si>
  <si>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</si>
  <si>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</si>
  <si>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</si>
  <si>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</si>
  <si>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</si>
  <si>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</si>
  <si>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</si>
  <si>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</si>
  <si>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</si>
  <si>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</si>
  <si>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</si>
  <si>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</si>
  <si>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</si>
  <si>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</si>
  <si>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</si>
  <si>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</si>
  <si>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</si>
  <si>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</si>
  <si>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</si>
  <si>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</si>
  <si>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</si>
  <si>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</si>
  <si>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</si>
  <si>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</si>
  <si>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</si>
  <si>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</si>
  <si>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</si>
  <si>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</si>
  <si>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</si>
  <si>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</si>
  <si>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</si>
  <si>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</si>
  <si>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</si>
  <si>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</si>
  <si>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</si>
  <si>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</si>
  <si>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</si>
  <si>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</si>
  <si>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</si>
  <si>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</si>
  <si>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</si>
  <si>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</si>
  <si>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</si>
  <si>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</si>
  <si>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</si>
  <si>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</si>
  <si>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</si>
  <si>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</si>
  <si>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</si>
  <si>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</si>
  <si>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</si>
  <si>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</si>
  <si>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</si>
  <si>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</si>
  <si>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</si>
  <si>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</si>
  <si>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</si>
  <si>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</si>
  <si>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</si>
  <si>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</si>
  <si>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</si>
  <si>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</si>
  <si>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</si>
  <si>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</si>
  <si>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</si>
  <si>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</si>
  <si>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</si>
  <si>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</si>
  <si>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</si>
  <si>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</si>
  <si>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</si>
  <si>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</si>
  <si>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</si>
  <si>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</si>
  <si>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</si>
  <si>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</si>
  <si>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</si>
  <si>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</si>
  <si>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</si>
  <si>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</si>
  <si>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</si>
  <si>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</si>
  <si>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</si>
  <si>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</si>
  <si>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</si>
  <si>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</si>
  <si>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</si>
  <si>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</si>
  <si>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</si>
  <si>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</si>
  <si>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</si>
  <si>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</si>
  <si>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</si>
  <si>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</si>
  <si>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</si>
  <si>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</si>
  <si>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</si>
  <si>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</si>
  <si>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</si>
  <si>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</si>
  <si>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</si>
  <si>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</si>
  <si>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</si>
  <si>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</si>
  <si>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</si>
  <si>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</si>
  <si>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</si>
  <si>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</si>
  <si>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</si>
  <si>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</si>
  <si>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</si>
  <si>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</si>
  <si>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</si>
  <si>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</si>
  <si>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</si>
  <si>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</si>
  <si>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</si>
  <si>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</si>
  <si>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</si>
  <si>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</si>
  <si>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</si>
  <si>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</si>
  <si>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</si>
  <si>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</si>
  <si>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</si>
  <si>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</si>
  <si>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</si>
  <si>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</si>
  <si>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</si>
  <si>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</si>
  <si>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</si>
  <si>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</si>
  <si>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</si>
  <si>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</si>
  <si>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</si>
  <si>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</si>
  <si>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</si>
  <si>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</si>
  <si>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</si>
  <si>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</si>
  <si>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</si>
  <si>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</si>
  <si>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</si>
  <si>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</si>
  <si>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</si>
  <si>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</si>
  <si>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</si>
  <si>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</si>
  <si>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</si>
  <si>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</si>
  <si>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</si>
  <si>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</si>
  <si>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</si>
  <si>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</si>
  <si>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</si>
  <si>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</si>
  <si>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</si>
  <si>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</si>
  <si>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</si>
  <si>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</si>
  <si>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</si>
  <si>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</si>
  <si>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</si>
  <si>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</si>
  <si>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</si>
  <si>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</si>
  <si>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</si>
  <si>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</si>
  <si>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</si>
  <si>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</si>
  <si>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</si>
  <si>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</si>
  <si>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</si>
  <si>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</si>
  <si>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</si>
  <si>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</si>
  <si>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</si>
  <si>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</si>
  <si>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</si>
  <si>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</si>
  <si>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</si>
  <si>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</si>
  <si>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</si>
  <si>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</si>
  <si>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</si>
  <si>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</si>
  <si>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</si>
  <si>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</si>
  <si>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</si>
  <si>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</si>
  <si>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</si>
  <si>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</si>
  <si>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</si>
  <si>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</si>
  <si>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</si>
  <si>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</si>
  <si>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</si>
  <si>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</si>
  <si>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</si>
  <si>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</si>
  <si>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</si>
  <si>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</si>
  <si>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</si>
  <si>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</si>
  <si>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</si>
  <si>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</si>
  <si>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</si>
  <si>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</si>
  <si>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</si>
  <si>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</si>
  <si>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</si>
  <si>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</si>
  <si>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</si>
  <si>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</si>
  <si>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</si>
  <si>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</si>
  <si>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</si>
  <si>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</si>
  <si>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</si>
  <si>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</si>
  <si>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</si>
  <si>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</si>
  <si>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</si>
  <si>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</si>
  <si>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</si>
  <si>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</si>
  <si>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</si>
  <si>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</si>
  <si>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</si>
  <si>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</si>
  <si>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</si>
  <si>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</si>
  <si>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</si>
  <si>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</si>
  <si>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</si>
  <si>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</si>
  <si>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</si>
  <si>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</si>
  <si>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</si>
  <si>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</si>
  <si>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</si>
  <si>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</si>
  <si>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</si>
  <si>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</si>
  <si>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</si>
  <si>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</si>
  <si>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</si>
  <si>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</si>
  <si>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</si>
  <si>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</si>
  <si>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</si>
  <si>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</si>
  <si>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</si>
  <si>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</si>
  <si>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</si>
  <si>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</si>
  <si>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</si>
  <si>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</si>
  <si>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</si>
  <si>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</si>
  <si>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</si>
  <si>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</si>
  <si>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</si>
  <si>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</si>
  <si>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</si>
  <si>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</si>
  <si>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</si>
  <si>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</si>
  <si>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</si>
  <si>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</si>
  <si>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</si>
  <si>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</si>
  <si>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</si>
  <si>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</si>
  <si>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</si>
  <si>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</si>
  <si>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</si>
  <si>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</si>
  <si>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</si>
  <si>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</si>
  <si>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</si>
  <si>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</si>
  <si>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</si>
  <si>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</si>
  <si>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</si>
  <si>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</si>
  <si>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</si>
  <si>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</si>
  <si>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</si>
  <si>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</si>
  <si>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</si>
  <si>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</si>
  <si>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</si>
  <si>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</si>
  <si>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</si>
  <si>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</si>
  <si>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</si>
  <si>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</si>
  <si>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</si>
  <si>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</si>
  <si>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</si>
  <si>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</si>
  <si>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</si>
  <si>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</si>
  <si>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</si>
  <si>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</si>
  <si>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</si>
  <si>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</si>
  <si>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</si>
  <si>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</si>
  <si>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</si>
  <si>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</si>
  <si>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</si>
  <si>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</si>
  <si>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</si>
  <si>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</si>
  <si>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</si>
  <si>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</si>
  <si>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</si>
  <si>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</si>
  <si>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</si>
  <si>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</si>
  <si>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</si>
  <si>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</si>
  <si>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</si>
  <si>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</si>
  <si>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</si>
  <si>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</si>
  <si>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</si>
  <si>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</si>
  <si>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</si>
  <si>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</si>
  <si>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</si>
  <si>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</si>
  <si>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</si>
  <si>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</si>
  <si>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</si>
  <si>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</si>
  <si>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</si>
  <si>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</si>
  <si>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</si>
  <si>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</si>
  <si>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</si>
  <si>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</si>
  <si>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</si>
  <si>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</si>
  <si>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</si>
  <si>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</si>
  <si>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</si>
  <si>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</si>
  <si>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</si>
  <si>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</si>
  <si>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</si>
  <si>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</si>
  <si>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</si>
  <si>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</si>
  <si>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</si>
  <si>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</si>
  <si>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</si>
  <si>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</si>
  <si>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</si>
  <si>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</si>
  <si>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</si>
  <si>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</si>
  <si>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</si>
  <si>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</si>
  <si>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</si>
  <si>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</si>
  <si>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</si>
  <si>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</si>
  <si>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</si>
  <si>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</si>
  <si>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</si>
  <si>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</si>
  <si>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</si>
  <si>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</si>
  <si>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</si>
  <si>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</si>
  <si>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</si>
  <si>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</si>
  <si>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</si>
  <si>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</si>
  <si>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</si>
  <si>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</si>
  <si>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</si>
  <si>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</si>
  <si>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</si>
  <si>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</si>
  <si>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</si>
  <si>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</si>
  <si>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</si>
  <si>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</si>
  <si>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</si>
  <si>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</si>
  <si>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</si>
  <si>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</si>
  <si>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</si>
  <si>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</si>
  <si>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</si>
  <si>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</si>
  <si>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</si>
  <si>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</si>
  <si>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</si>
  <si>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</si>
  <si>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</si>
  <si>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</si>
  <si>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</si>
  <si>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</si>
  <si>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</si>
  <si>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</si>
  <si>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</si>
  <si>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</si>
  <si>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</si>
  <si>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</si>
  <si>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</si>
  <si>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</si>
  <si>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</si>
  <si>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</si>
  <si>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</si>
  <si>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</si>
  <si>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</si>
  <si>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</si>
  <si>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</si>
  <si>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</si>
  <si>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</si>
  <si>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</si>
  <si>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</si>
  <si>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</si>
  <si>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</si>
  <si>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</si>
  <si>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</si>
  <si>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</si>
  <si>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</si>
  <si>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</si>
  <si>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</si>
  <si>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</si>
  <si>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</si>
  <si>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</si>
  <si>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</si>
  <si>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</si>
  <si>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</si>
  <si>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</si>
  <si>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</si>
  <si>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</si>
  <si>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</si>
  <si>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</si>
  <si>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</si>
  <si>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</si>
  <si>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</si>
  <si>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</si>
  <si>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</si>
  <si>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</si>
  <si>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</si>
  <si>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</si>
  <si>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</si>
  <si>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</si>
  <si>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</si>
  <si>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</si>
  <si>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</si>
  <si>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</si>
  <si>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</si>
  <si>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</si>
  <si>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</si>
  <si>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</si>
  <si>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</si>
  <si>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</si>
  <si>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</si>
  <si>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</si>
  <si>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</si>
  <si>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</si>
  <si>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</si>
  <si>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</si>
  <si>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</si>
  <si>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</si>
  <si>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</si>
  <si>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</si>
  <si>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</si>
  <si>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</si>
  <si>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</si>
  <si>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</si>
  <si>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</si>
  <si>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</si>
  <si>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</si>
  <si>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</si>
  <si>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</si>
  <si>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</si>
  <si>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</si>
  <si>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</si>
  <si>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</si>
  <si>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</si>
  <si>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</si>
  <si>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</si>
  <si>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</si>
  <si>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</si>
  <si>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</si>
  <si>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</si>
  <si>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</si>
  <si>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</si>
  <si>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</si>
  <si>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</si>
  <si>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</si>
  <si>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</si>
  <si>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</si>
  <si>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</si>
  <si>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</si>
  <si>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</si>
  <si>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</si>
  <si>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</si>
  <si>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</si>
  <si>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</si>
  <si>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</si>
  <si>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</si>
  <si>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</si>
  <si>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</si>
  <si>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</si>
  <si>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</si>
  <si>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</si>
  <si>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</si>
  <si>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</si>
  <si>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</si>
  <si>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</si>
  <si>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</si>
  <si>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</si>
  <si>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</si>
  <si>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</si>
  <si>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</si>
  <si>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</si>
  <si>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</si>
  <si>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</si>
  <si>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</si>
  <si>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</si>
  <si>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</si>
  <si>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</si>
  <si>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</si>
  <si>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</si>
  <si>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</si>
  <si>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</si>
  <si>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</si>
  <si>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</si>
  <si>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</si>
  <si>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</si>
  <si>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</si>
  <si>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</si>
  <si>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</si>
  <si>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</si>
  <si>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</si>
  <si>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</si>
  <si>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</si>
  <si>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</si>
  <si>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</si>
  <si>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</si>
  <si>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</si>
  <si>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</si>
  <si>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</si>
  <si>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</si>
  <si>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</si>
  <si>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</si>
  <si>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</si>
  <si>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</si>
  <si>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</si>
  <si>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</si>
  <si>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</si>
  <si>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</si>
  <si>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</si>
  <si>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</si>
  <si>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</si>
  <si>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</si>
  <si>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</si>
  <si>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</si>
  <si>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</si>
  <si>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</si>
  <si>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</si>
  <si>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</si>
  <si>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</si>
  <si>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</si>
  <si>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</si>
  <si>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</si>
  <si>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</si>
  <si>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</si>
  <si>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</si>
  <si>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</si>
  <si>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</si>
  <si>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</si>
  <si>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</si>
  <si>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</si>
  <si>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</si>
  <si>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</si>
  <si>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</si>
  <si>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</si>
  <si>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</si>
  <si>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</si>
  <si>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</si>
  <si>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</si>
  <si>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</si>
  <si>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</si>
  <si>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</si>
  <si>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</si>
  <si>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</si>
  <si>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</si>
  <si>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</si>
  <si>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</si>
  <si>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</si>
  <si>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</si>
  <si>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</si>
  <si>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</si>
  <si>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</si>
  <si>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</si>
  <si>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</si>
  <si>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</si>
  <si>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</si>
  <si>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</si>
  <si>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</si>
  <si>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</si>
  <si>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</si>
  <si>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</si>
  <si>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</si>
  <si>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</si>
  <si>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</si>
  <si>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</si>
  <si>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</si>
  <si>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</si>
  <si>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</si>
  <si>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</si>
  <si>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</si>
  <si>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</si>
  <si>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</si>
  <si>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</si>
  <si>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</si>
  <si>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</si>
  <si>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</si>
  <si>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</si>
  <si>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</si>
  <si>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</si>
  <si>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</si>
  <si>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</si>
  <si>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</si>
  <si>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</si>
  <si>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</si>
  <si>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</si>
  <si>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</si>
  <si>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</si>
  <si>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</si>
  <si>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</si>
  <si>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</si>
  <si>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</si>
  <si>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</si>
  <si>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</si>
  <si>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</si>
  <si>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</si>
  <si>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</si>
  <si>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</si>
  <si>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</si>
  <si>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</si>
  <si>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</si>
  <si>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</si>
  <si>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</si>
  <si>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</si>
  <si>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</si>
  <si>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</si>
  <si>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</si>
  <si>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</si>
  <si>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</si>
  <si>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</si>
  <si>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</si>
  <si>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</si>
  <si>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</si>
  <si>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</si>
  <si>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</si>
  <si>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</si>
  <si>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</si>
  <si>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</si>
  <si>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</si>
  <si>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</si>
  <si>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</si>
  <si>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</si>
  <si>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</si>
  <si>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</si>
  <si>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</si>
  <si>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</si>
  <si>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</si>
  <si>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</si>
  <si>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</si>
  <si>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</si>
  <si>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</si>
  <si>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</si>
  <si>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</si>
  <si>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</si>
  <si>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</si>
  <si>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</si>
  <si>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</si>
  <si>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</si>
  <si>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</si>
  <si>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</si>
  <si>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</si>
  <si>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</si>
  <si>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</si>
  <si>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</si>
  <si>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</si>
  <si>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</si>
  <si>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</si>
  <si>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</si>
  <si>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</si>
  <si>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</si>
  <si>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</si>
  <si>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</si>
  <si>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</si>
  <si>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</si>
  <si>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</si>
  <si>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</si>
  <si>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</si>
  <si>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</si>
  <si>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</si>
  <si>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</si>
  <si>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</si>
  <si>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</si>
  <si>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</si>
  <si>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</si>
  <si>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</si>
  <si>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</si>
  <si>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</si>
  <si>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</si>
  <si>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</si>
  <si>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</si>
  <si>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</si>
  <si>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</si>
  <si>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</si>
  <si>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</si>
  <si>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</si>
  <si>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</si>
  <si>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</si>
  <si>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</si>
  <si>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</si>
  <si>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</si>
  <si>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</si>
  <si>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</si>
  <si>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</si>
  <si>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</si>
  <si>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</si>
  <si>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</si>
  <si>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</si>
  <si>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</si>
  <si>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</si>
  <si>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</si>
  <si>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</si>
  <si>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</si>
  <si>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</si>
  <si>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</si>
  <si>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</si>
  <si>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</si>
  <si>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</si>
  <si>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</si>
  <si>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</si>
  <si>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</si>
  <si>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</si>
  <si>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</si>
  <si>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</si>
  <si>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</si>
  <si>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</si>
  <si>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</si>
  <si>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</si>
  <si>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</si>
  <si>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</si>
  <si>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</si>
  <si>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</si>
  <si>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</si>
  <si>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</si>
  <si>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</si>
  <si>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</si>
  <si>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</si>
  <si>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</si>
  <si>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</si>
  <si>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</si>
  <si>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</si>
  <si>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</si>
  <si>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</si>
  <si>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</si>
  <si>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</si>
  <si>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</si>
  <si>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</si>
  <si>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</si>
  <si>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</si>
  <si>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</si>
  <si>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</si>
  <si>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</si>
  <si>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</si>
  <si>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</si>
  <si>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</si>
  <si>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</si>
  <si>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</si>
  <si>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</si>
  <si>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</si>
  <si>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</si>
  <si>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</si>
  <si>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</si>
  <si>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</si>
  <si>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</si>
  <si>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</si>
  <si>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</si>
  <si>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</si>
  <si>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</si>
  <si>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</si>
  <si>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</si>
  <si>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</si>
  <si>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</si>
  <si>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</si>
  <si>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</si>
  <si>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</si>
  <si>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</si>
  <si>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</si>
  <si>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</si>
  <si>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</si>
  <si>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</si>
  <si>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</si>
  <si>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</si>
  <si>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</si>
  <si>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</si>
  <si>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</si>
  <si>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</si>
  <si>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</si>
  <si>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</si>
  <si>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</si>
  <si>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</si>
  <si>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</si>
  <si>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</si>
  <si>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</si>
  <si>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</si>
  <si>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</si>
  <si>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</si>
  <si>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</si>
  <si>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</si>
  <si>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</si>
  <si>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</si>
  <si>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</si>
  <si>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</si>
  <si>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</si>
  <si>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</si>
  <si>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</si>
  <si>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</si>
  <si>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</si>
  <si>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</si>
  <si>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</si>
  <si>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</si>
  <si>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</si>
  <si>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</si>
  <si>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</si>
  <si>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</si>
  <si>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</si>
  <si>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</si>
  <si>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</si>
  <si>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</si>
  <si>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</si>
  <si>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</si>
  <si>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</si>
  <si>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</si>
  <si>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</si>
  <si>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</si>
  <si>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</si>
  <si>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</si>
  <si>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</si>
  <si>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</si>
  <si>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</si>
  <si>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</si>
  <si>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</si>
  <si>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</si>
  <si>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</si>
  <si>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</si>
  <si>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</si>
  <si>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</si>
  <si>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</si>
  <si>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</si>
  <si>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</si>
  <si>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</si>
  <si>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</si>
  <si>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</si>
  <si>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</si>
  <si>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</si>
  <si>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</si>
  <si>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</si>
  <si>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</si>
  <si>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</si>
  <si>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</si>
  <si>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</si>
  <si>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</si>
  <si>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</si>
  <si>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</si>
  <si>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</si>
  <si>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</si>
  <si>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</si>
  <si>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</si>
  <si>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</si>
  <si>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</si>
  <si>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</si>
  <si>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</si>
  <si>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</si>
  <si>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</si>
  <si>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</si>
  <si>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</si>
  <si>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</si>
  <si>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</si>
  <si>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</si>
  <si>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</si>
  <si>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</si>
  <si>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</si>
  <si>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</si>
  <si>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</si>
  <si>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</si>
  <si>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</si>
  <si>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</si>
  <si>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</si>
  <si>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</si>
  <si>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</si>
  <si>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</si>
  <si>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</si>
  <si>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</si>
  <si>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</si>
  <si>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</si>
  <si>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</si>
  <si>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</si>
  <si>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</si>
  <si>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</si>
  <si>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</si>
  <si>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</si>
  <si>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</si>
  <si>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</si>
  <si>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</si>
  <si>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</si>
  <si>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</si>
  <si>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</si>
  <si>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</si>
  <si>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</si>
  <si>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</si>
  <si>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</si>
  <si>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</si>
  <si>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</si>
  <si>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</si>
  <si>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</si>
  <si>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</si>
  <si>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</si>
  <si>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</si>
  <si>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</si>
  <si>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</si>
  <si>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</si>
  <si>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</si>
  <si>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</si>
  <si>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</si>
  <si>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</si>
  <si>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</si>
  <si>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</si>
  <si>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</si>
  <si>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</si>
  <si>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</si>
  <si>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</si>
  <si>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</si>
  <si>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</si>
  <si>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</si>
  <si>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</si>
  <si>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</si>
  <si>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</si>
  <si>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</si>
  <si>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</si>
  <si>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</si>
  <si>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</si>
  <si>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</si>
  <si>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</si>
  <si>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</si>
  <si>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</si>
  <si>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</si>
  <si>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</si>
  <si>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</si>
  <si>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</si>
  <si>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</si>
  <si>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</si>
  <si>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</si>
  <si>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</si>
  <si>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</si>
  <si>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</si>
  <si>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</si>
  <si>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</si>
  <si>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</si>
  <si>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</si>
  <si>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</si>
  <si>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</si>
  <si>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</si>
  <si>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</si>
  <si>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</si>
  <si>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</si>
  <si>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</si>
  <si>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</si>
  <si>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</si>
  <si>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</si>
  <si>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</si>
  <si>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</si>
  <si>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</si>
  <si>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</si>
  <si>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</si>
  <si>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</si>
  <si>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</si>
  <si>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</si>
  <si>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</si>
  <si>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</si>
  <si>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</si>
  <si>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</si>
  <si>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</si>
  <si>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</si>
  <si>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</si>
  <si>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</si>
  <si>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</si>
  <si>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</si>
  <si>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</si>
  <si>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</si>
  <si>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</si>
  <si>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</si>
  <si>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</si>
  <si>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</si>
  <si>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</si>
  <si>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</si>
  <si>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</si>
  <si>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</si>
  <si>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</si>
  <si>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</si>
  <si>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</si>
  <si>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</si>
  <si>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</si>
  <si>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</si>
  <si>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</si>
  <si>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</si>
  <si>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</si>
  <si>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</si>
  <si>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</si>
  <si>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</si>
  <si>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</si>
  <si>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</si>
  <si>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</si>
  <si>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</si>
  <si>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</si>
  <si>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</si>
  <si>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</si>
  <si>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</si>
  <si>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</si>
  <si>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</si>
  <si>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</si>
  <si>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</si>
  <si>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</si>
  <si>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</si>
  <si>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</si>
  <si>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</si>
  <si>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</si>
  <si>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</si>
  <si>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</si>
  <si>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</si>
  <si>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</si>
  <si>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</si>
  <si>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</si>
  <si>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</si>
  <si>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</si>
  <si>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</si>
  <si>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</si>
  <si>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</si>
  <si>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</si>
  <si>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</si>
  <si>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</si>
  <si>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</si>
  <si>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</si>
  <si>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</si>
  <si>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</si>
  <si>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</si>
  <si>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</si>
  <si>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</si>
  <si>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</si>
  <si>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</si>
  <si>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</si>
  <si>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</si>
  <si>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</si>
  <si>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</si>
  <si>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</si>
  <si>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</si>
  <si>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</si>
  <si>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</si>
  <si>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</si>
  <si>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</si>
  <si>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</si>
  <si>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</si>
  <si>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</si>
  <si>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</si>
  <si>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</si>
  <si>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</si>
  <si>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</si>
  <si>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</si>
  <si>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</si>
  <si>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</si>
  <si>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</si>
  <si>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</si>
  <si>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</si>
  <si>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</si>
  <si>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</si>
  <si>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</si>
  <si>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</si>
  <si>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</si>
  <si>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</si>
  <si>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</si>
  <si>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</si>
  <si>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</si>
  <si>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</si>
  <si>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</si>
  <si>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</si>
  <si>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</si>
  <si>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</si>
  <si>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</si>
  <si>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</si>
  <si>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</si>
  <si>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</si>
  <si>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</si>
  <si>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</si>
  <si>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</si>
  <si>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</si>
  <si>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</si>
  <si>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</si>
  <si>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</si>
  <si>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</si>
  <si>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</si>
  <si>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</si>
  <si>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</si>
  <si>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</si>
  <si>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</si>
  <si>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</si>
  <si>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</si>
  <si>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</si>
  <si>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</si>
  <si>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</si>
  <si>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</si>
  <si>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</si>
  <si>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</si>
  <si>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</si>
  <si>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</si>
  <si>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</si>
  <si>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</si>
  <si>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</si>
  <si>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</si>
  <si>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</si>
  <si>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</si>
  <si>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</si>
  <si>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</si>
  <si>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</si>
  <si>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</si>
  <si>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</si>
  <si>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</si>
  <si>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</si>
  <si>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</si>
  <si>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</si>
  <si>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</si>
  <si>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</si>
  <si>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</si>
  <si>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</si>
  <si>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</si>
  <si>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</si>
  <si>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</si>
  <si>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</si>
  <si>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</si>
  <si>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</si>
  <si>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</si>
  <si>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</si>
  <si>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</si>
  <si>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</si>
  <si>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</si>
  <si>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</si>
  <si>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</si>
  <si>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</si>
  <si>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</si>
  <si>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</si>
  <si>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</si>
  <si>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</si>
  <si>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</si>
  <si>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</si>
  <si>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</si>
  <si>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</si>
  <si>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</si>
  <si>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</si>
  <si>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</si>
  <si>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</si>
  <si>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</si>
  <si>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</si>
  <si>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</si>
  <si>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</si>
  <si>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</si>
  <si>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</si>
  <si>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</si>
  <si>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</si>
  <si>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</si>
  <si>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</si>
  <si>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</si>
  <si>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</si>
  <si>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</si>
  <si>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</si>
  <si>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</si>
  <si>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</si>
  <si>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</si>
  <si>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</si>
  <si>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</si>
  <si>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</si>
  <si>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</si>
  <si>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</si>
  <si>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</si>
  <si>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</si>
  <si>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</si>
  <si>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</si>
  <si>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</si>
  <si>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</si>
  <si>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</si>
  <si>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</si>
  <si>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</si>
  <si>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</si>
  <si>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</si>
  <si>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</si>
  <si>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</si>
  <si>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</si>
  <si>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</si>
  <si>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</si>
  <si>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</si>
  <si>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</si>
  <si>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</si>
  <si>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</si>
  <si>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</si>
  <si>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</si>
  <si>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</si>
  <si>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</si>
  <si>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</si>
  <si>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</si>
  <si>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</si>
  <si>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</si>
  <si>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</si>
  <si>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</si>
  <si>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</si>
  <si>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</si>
  <si>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</si>
  <si>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</si>
  <si>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</si>
  <si>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</si>
  <si>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</si>
  <si>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</si>
  <si>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</si>
  <si>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</si>
  <si>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</si>
  <si>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</si>
  <si>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</si>
  <si>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</si>
  <si>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</si>
  <si>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</si>
  <si>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</si>
  <si>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</si>
  <si>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</si>
  <si>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</si>
  <si>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</si>
  <si>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</si>
  <si>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</si>
  <si>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</si>
  <si>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</si>
  <si>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</si>
  <si>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</si>
  <si>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</si>
  <si>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</si>
  <si>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</si>
  <si>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</si>
  <si>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</si>
  <si>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</si>
  <si>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</si>
  <si>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</si>
  <si>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</si>
  <si>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</si>
  <si>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</si>
  <si>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</si>
  <si>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</si>
  <si>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</si>
  <si>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</si>
  <si>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</si>
  <si>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</si>
  <si>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</si>
  <si>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</si>
  <si>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</si>
  <si>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</si>
  <si>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</si>
  <si>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</si>
  <si>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</si>
  <si>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</si>
  <si>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</si>
  <si>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</si>
  <si>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</si>
  <si>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</si>
  <si>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</si>
  <si>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</si>
  <si>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</si>
  <si>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</si>
  <si>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</si>
  <si>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</si>
  <si>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</si>
  <si>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</si>
  <si>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</si>
  <si>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</si>
  <si>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</si>
  <si>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</si>
  <si>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</si>
  <si>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</si>
  <si>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</si>
  <si>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</si>
  <si>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</si>
  <si>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</si>
  <si>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</si>
  <si>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</si>
  <si>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</si>
  <si>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</si>
  <si>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</si>
  <si>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</si>
  <si>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</si>
  <si>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</si>
  <si>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</si>
  <si>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</si>
  <si>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</si>
  <si>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</si>
  <si>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</si>
  <si>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</si>
  <si>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</si>
  <si>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</si>
  <si>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</si>
  <si>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</si>
  <si>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</si>
  <si>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</si>
  <si>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</si>
  <si>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</si>
  <si>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</si>
  <si>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</si>
  <si>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</si>
  <si>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</si>
  <si>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</si>
  <si>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</si>
  <si>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</si>
  <si>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</si>
  <si>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</si>
  <si>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</si>
  <si>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</si>
  <si>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</si>
  <si>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</si>
  <si>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</si>
  <si>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</si>
  <si>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</si>
  <si>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</si>
  <si>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</si>
  <si>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</si>
  <si>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</si>
  <si>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</si>
  <si>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</si>
  <si>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</si>
  <si>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</si>
  <si>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</si>
  <si>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</si>
  <si>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</si>
  <si>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</si>
  <si>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</si>
  <si>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</si>
  <si>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</si>
  <si>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</si>
  <si>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</si>
  <si>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</si>
  <si>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</si>
  <si>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</si>
  <si>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</si>
  <si>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</si>
  <si>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</si>
  <si>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</si>
  <si>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</si>
  <si>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</si>
  <si>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</si>
  <si>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</si>
  <si>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</si>
  <si>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</si>
  <si>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</si>
  <si>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</si>
  <si>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</si>
  <si>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</si>
  <si>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</si>
  <si>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</si>
  <si>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</si>
  <si>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</si>
  <si>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</si>
  <si>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</si>
  <si>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</si>
  <si>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</si>
  <si>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</si>
  <si>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</si>
  <si>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</si>
  <si>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</si>
  <si>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</si>
  <si>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</si>
  <si>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</si>
  <si>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</si>
  <si>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</si>
  <si>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</si>
  <si>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</si>
  <si>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</si>
  <si>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</si>
  <si>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</si>
  <si>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</si>
  <si>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</si>
  <si>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</si>
  <si>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</si>
  <si>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</si>
  <si>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</si>
  <si>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</si>
  <si>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</si>
  <si>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</si>
  <si>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</si>
  <si>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</si>
  <si>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</si>
  <si>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</si>
  <si>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</si>
  <si>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</si>
  <si>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</si>
  <si>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</si>
  <si>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</si>
  <si>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</si>
  <si>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</si>
  <si>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</si>
  <si>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</si>
  <si>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</si>
  <si>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</si>
  <si>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</si>
  <si>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</si>
  <si>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</si>
  <si>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</si>
  <si>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</si>
  <si>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</si>
  <si>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</si>
  <si>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</si>
  <si>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</si>
  <si>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</si>
  <si>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</si>
  <si>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</si>
  <si>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</si>
  <si>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</si>
  <si>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</si>
  <si>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</si>
  <si>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</si>
  <si>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</si>
  <si>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</si>
  <si>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</si>
  <si>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</si>
  <si>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</si>
  <si>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</si>
  <si>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</si>
  <si>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</si>
  <si>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</si>
  <si>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</si>
  <si>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</si>
  <si>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</si>
  <si>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</si>
  <si>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</si>
  <si>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</si>
  <si>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</si>
  <si>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</si>
  <si>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</si>
  <si>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</si>
  <si>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</si>
  <si>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</si>
  <si>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</si>
  <si>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</si>
  <si>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</si>
  <si>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</si>
  <si>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</si>
  <si>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</si>
  <si>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</si>
  <si>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</si>
  <si>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</si>
  <si>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</si>
  <si>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</si>
  <si>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</si>
  <si>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</si>
  <si>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</si>
  <si>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</si>
  <si>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</si>
  <si>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</si>
  <si>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</si>
  <si>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</si>
  <si>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</si>
  <si>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</si>
  <si>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</si>
  <si>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</si>
  <si>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</si>
  <si>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</si>
  <si>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</si>
  <si>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</si>
  <si>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</si>
  <si>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</si>
  <si>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</si>
  <si>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</si>
  <si>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</si>
  <si>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</si>
  <si>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</si>
  <si>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</si>
  <si>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</si>
  <si>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</si>
  <si>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</si>
  <si>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</si>
  <si>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</si>
  <si>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</si>
  <si>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</si>
  <si>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</si>
  <si>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</si>
  <si>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</si>
  <si>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</si>
  <si>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</si>
  <si>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</si>
  <si>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</si>
  <si>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</si>
  <si>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</si>
  <si>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</si>
  <si>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</si>
  <si>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</si>
  <si>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</si>
  <si>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</si>
  <si>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</si>
  <si>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</si>
  <si>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</si>
  <si>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</si>
  <si>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</si>
  <si>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</si>
  <si>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</si>
  <si>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</si>
  <si>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</si>
  <si>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</si>
  <si>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</si>
  <si>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</si>
  <si>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</si>
  <si>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</si>
  <si>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</si>
  <si>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</si>
  <si>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</si>
  <si>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</si>
  <si>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</si>
  <si>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</si>
  <si>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</si>
  <si>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</si>
  <si>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</si>
  <si>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</si>
  <si>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</si>
  <si>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</si>
  <si>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</si>
  <si>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</si>
  <si>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</si>
  <si>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</si>
  <si>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</si>
  <si>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</si>
  <si>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</si>
  <si>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</si>
  <si>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</si>
  <si>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</si>
  <si>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</si>
  <si>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</si>
  <si>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</si>
  <si>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</si>
  <si>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</si>
  <si>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</si>
  <si>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</si>
  <si>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</si>
  <si>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</si>
  <si>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</si>
  <si>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</si>
  <si>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</si>
  <si>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</si>
  <si>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</si>
  <si>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</si>
  <si>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</si>
  <si>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</si>
  <si>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</si>
  <si>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</si>
  <si>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</si>
  <si>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</si>
  <si>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</si>
  <si>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</si>
  <si>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</si>
  <si>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</si>
  <si>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</si>
  <si>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</si>
  <si>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</si>
  <si>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</si>
  <si>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</si>
  <si>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</si>
  <si>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</si>
  <si>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</si>
  <si>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</si>
  <si>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</si>
  <si>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</si>
  <si>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</si>
  <si>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</si>
  <si>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</si>
  <si>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</si>
  <si>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</si>
  <si>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</si>
  <si>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</si>
  <si>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</si>
  <si>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</si>
  <si>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</si>
  <si>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</si>
  <si>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</si>
  <si>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</si>
  <si>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</si>
  <si>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</si>
  <si>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</si>
  <si>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</si>
  <si>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</si>
  <si>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</si>
  <si>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</si>
  <si>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</si>
  <si>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</si>
  <si>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</si>
  <si>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</si>
  <si>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</si>
  <si>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</si>
  <si>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</si>
  <si>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</si>
  <si>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</si>
  <si>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</si>
  <si>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</si>
  <si>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</si>
  <si>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</si>
  <si>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</si>
  <si>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</si>
  <si>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</si>
  <si>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</si>
  <si>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</si>
  <si>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</si>
  <si>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</si>
  <si>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</si>
  <si>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</si>
  <si>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</si>
  <si>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</si>
  <si>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</si>
  <si>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</si>
  <si>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</si>
  <si>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</si>
  <si>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</si>
  <si>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</si>
  <si>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</si>
  <si>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</si>
  <si>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</si>
  <si>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</si>
  <si>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</si>
  <si>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</si>
  <si>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</si>
  <si>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</si>
  <si>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</si>
  <si>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</si>
  <si>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</si>
  <si>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</si>
  <si>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</si>
  <si>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</si>
  <si>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</si>
  <si>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</si>
  <si>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</si>
  <si>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</si>
  <si>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</si>
  <si>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</si>
  <si>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</si>
  <si>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</si>
  <si>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</si>
  <si>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</si>
  <si>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</si>
  <si>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</si>
  <si>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</si>
  <si>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</si>
  <si>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</si>
  <si>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</si>
  <si>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</si>
  <si>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</si>
  <si>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</si>
  <si>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</si>
  <si>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</si>
  <si>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</si>
  <si>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</si>
  <si>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</si>
  <si>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</si>
  <si>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</si>
  <si>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</si>
  <si>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</si>
  <si>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</si>
  <si>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</si>
  <si>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</si>
  <si>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</si>
  <si>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</si>
  <si>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</si>
  <si>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</si>
  <si>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</si>
  <si>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</si>
  <si>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</si>
  <si>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</si>
  <si>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</si>
  <si>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</si>
  <si>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</si>
  <si>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</si>
  <si>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</si>
  <si>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</si>
  <si>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</si>
  <si>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</si>
  <si>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</si>
  <si>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</si>
  <si>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</si>
  <si>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</si>
  <si>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</si>
  <si>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</si>
  <si>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</si>
  <si>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</si>
  <si>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</si>
  <si>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</si>
  <si>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</si>
  <si>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</si>
  <si>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</si>
  <si>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</si>
  <si>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</si>
  <si>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</si>
  <si>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</si>
  <si>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</si>
  <si>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</si>
  <si>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</si>
  <si>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</si>
  <si>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</si>
  <si>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</si>
  <si>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</si>
  <si>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</si>
  <si>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</si>
  <si>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</si>
  <si>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</si>
  <si>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</si>
  <si>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</si>
  <si>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</si>
  <si>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</si>
  <si>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</si>
  <si>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</si>
  <si>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</si>
  <si>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</si>
  <si>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</si>
  <si>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</si>
  <si>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</si>
  <si>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</si>
  <si>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</si>
  <si>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</si>
  <si>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</si>
  <si>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</si>
  <si>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</si>
  <si>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</si>
  <si>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</si>
  <si>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</si>
  <si>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</si>
  <si>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</si>
  <si>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</si>
  <si>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</si>
  <si>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</si>
  <si>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</si>
  <si>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</si>
  <si>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</si>
  <si>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</si>
  <si>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</si>
  <si>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</si>
  <si>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</si>
  <si>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</si>
  <si>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</si>
  <si>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</si>
  <si>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</si>
  <si>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</si>
  <si>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</si>
  <si>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</si>
  <si>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</si>
  <si>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</si>
  <si>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</si>
  <si>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</si>
  <si>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</si>
  <si>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</si>
  <si>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</si>
  <si>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</si>
  <si>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</si>
  <si>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</si>
  <si>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</si>
  <si>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</si>
  <si>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</si>
  <si>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</si>
  <si>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</si>
  <si>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</si>
  <si>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</si>
  <si>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</si>
  <si>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</si>
  <si>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</si>
  <si>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</si>
  <si>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</si>
  <si>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</si>
  <si>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</si>
  <si>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</si>
  <si>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</si>
  <si>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</si>
  <si>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</si>
  <si>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</si>
  <si>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</si>
  <si>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</si>
  <si>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</si>
  <si>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</si>
  <si>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</si>
  <si>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</si>
  <si>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</si>
  <si>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</si>
  <si>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</si>
  <si>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</si>
  <si>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</si>
  <si>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</si>
  <si>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</si>
  <si>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</si>
  <si>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</si>
  <si>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</si>
  <si>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</si>
  <si>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</si>
  <si>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</si>
  <si>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</si>
  <si>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</si>
  <si>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</si>
  <si>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</si>
  <si>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</si>
  <si>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</si>
  <si>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</si>
  <si>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</si>
  <si>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</si>
  <si>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</si>
  <si>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</si>
  <si>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</si>
  <si>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</si>
  <si>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</si>
  <si>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</si>
  <si>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</si>
  <si>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</si>
  <si>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</si>
  <si>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</si>
  <si>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</si>
  <si>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</si>
  <si>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</si>
  <si>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</si>
  <si>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</si>
  <si>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</si>
  <si>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</si>
  <si>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</si>
  <si>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</si>
  <si>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</si>
  <si>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</si>
  <si>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</si>
  <si>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</si>
  <si>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</si>
  <si>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</si>
  <si>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</si>
  <si>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</si>
  <si>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</si>
  <si>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</si>
  <si>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</si>
  <si>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</si>
  <si>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</si>
  <si>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</si>
  <si>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</si>
  <si>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</si>
  <si>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</si>
  <si>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</si>
  <si>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</si>
  <si>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</si>
  <si>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</si>
  <si>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</si>
  <si>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</si>
  <si>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</si>
  <si>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</si>
  <si>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</si>
  <si>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</si>
  <si>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</si>
  <si>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</si>
  <si>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</si>
  <si>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</si>
  <si>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</si>
  <si>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</si>
  <si>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</si>
  <si>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</si>
  <si>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</si>
  <si>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</si>
  <si>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</si>
  <si>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</si>
  <si>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</si>
  <si>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</si>
  <si>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</si>
  <si>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</si>
  <si>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</si>
  <si>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</si>
  <si>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</si>
  <si>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</si>
  <si>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</si>
  <si>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</si>
  <si>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</si>
  <si>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</si>
  <si>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</si>
  <si>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</si>
  <si>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</si>
  <si>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</si>
  <si>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</si>
  <si>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</si>
  <si>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</si>
  <si>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</si>
  <si>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</si>
  <si>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</si>
  <si>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</si>
  <si>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</si>
  <si>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</si>
  <si>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</si>
  <si>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</si>
  <si>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</si>
  <si>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</si>
  <si>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</si>
  <si>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</si>
  <si>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</si>
  <si>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</si>
  <si>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</si>
  <si>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</si>
  <si>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</si>
  <si>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</si>
  <si>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</si>
  <si>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</si>
  <si>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</si>
  <si>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</si>
  <si>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</si>
  <si>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</si>
  <si>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</si>
  <si>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</si>
  <si>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</si>
  <si>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</si>
  <si>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</si>
  <si>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</si>
  <si>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</si>
  <si>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</si>
  <si>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</si>
  <si>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</si>
  <si>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</si>
  <si>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</si>
  <si>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</si>
  <si>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</si>
  <si>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</si>
  <si>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</si>
  <si>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</si>
  <si>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</si>
  <si>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</si>
  <si>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</si>
  <si>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</si>
  <si>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</si>
  <si>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</si>
  <si>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</si>
  <si>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</si>
  <si>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</si>
  <si>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</si>
  <si>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</si>
  <si>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</si>
  <si>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</si>
  <si>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</si>
  <si>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</si>
  <si>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</si>
  <si>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</si>
  <si>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</si>
  <si>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</si>
  <si>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</si>
  <si>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</si>
  <si>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</si>
  <si>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</si>
  <si>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</si>
  <si>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</si>
  <si>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</si>
  <si>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</si>
  <si>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</si>
  <si>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</si>
  <si>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</si>
  <si>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</si>
  <si>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</si>
  <si>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</si>
  <si>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</si>
  <si>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</si>
  <si>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</si>
  <si>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</si>
  <si>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</si>
  <si>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</si>
  <si>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</si>
  <si>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</si>
  <si>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</si>
  <si>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</si>
  <si>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</si>
  <si>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</si>
  <si>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</si>
  <si>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</si>
  <si>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</si>
  <si>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</si>
  <si>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</si>
  <si>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</si>
  <si>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</si>
  <si>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</si>
  <si>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</si>
  <si>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</si>
  <si>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</si>
  <si>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</si>
  <si>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</si>
  <si>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</si>
  <si>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</si>
  <si>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</si>
  <si>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</si>
  <si>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</si>
  <si>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</si>
  <si>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</si>
  <si>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</si>
  <si>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</si>
  <si>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</si>
  <si>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</si>
  <si>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</si>
  <si>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</si>
  <si>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</si>
  <si>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</si>
  <si>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</si>
  <si>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</si>
  <si>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</si>
  <si>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</si>
  <si>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</si>
  <si>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</si>
  <si>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</si>
  <si>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</si>
  <si>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</si>
  <si>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</si>
  <si>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</si>
  <si>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</si>
  <si>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</si>
  <si>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</si>
  <si>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</si>
  <si>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</si>
  <si>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</si>
  <si>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</si>
  <si>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</si>
  <si>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</si>
  <si>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</si>
  <si>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</si>
  <si>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</si>
  <si>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</si>
  <si>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</si>
  <si>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</si>
  <si>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</si>
  <si>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</si>
  <si>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</si>
  <si>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</si>
  <si>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</si>
  <si>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</si>
  <si>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</si>
  <si>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</si>
  <si>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</si>
  <si>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</si>
  <si>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</si>
  <si>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</si>
  <si>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</si>
  <si>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</si>
  <si>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</si>
  <si>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</si>
  <si>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</si>
  <si>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</si>
  <si>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</si>
  <si>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</si>
  <si>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</si>
  <si>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</si>
  <si>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</si>
  <si>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</si>
  <si>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</si>
  <si>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</si>
  <si>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</si>
  <si>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</si>
  <si>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</si>
  <si>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</si>
  <si>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</si>
  <si>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</si>
  <si>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</si>
  <si>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</si>
  <si>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</si>
  <si>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</si>
  <si>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</si>
  <si>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</si>
  <si>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</si>
  <si>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</si>
  <si>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</si>
  <si>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</si>
  <si>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</si>
  <si>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</si>
  <si>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</si>
  <si>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</si>
  <si>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</si>
  <si>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</si>
  <si>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</si>
  <si>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</si>
  <si>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</si>
  <si>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</si>
  <si>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</si>
  <si>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</si>
  <si>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</si>
  <si>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</si>
  <si>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</si>
  <si>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</si>
  <si>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</si>
  <si>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</si>
  <si>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</si>
  <si>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</si>
  <si>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</si>
  <si>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</si>
  <si>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</si>
  <si>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</si>
  <si>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</si>
  <si>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</si>
  <si>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</si>
  <si>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</si>
  <si>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</si>
  <si>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</si>
  <si>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</si>
  <si>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</si>
  <si>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</si>
  <si>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</si>
  <si>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</si>
  <si>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</si>
  <si>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</si>
  <si>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</si>
  <si>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</si>
  <si>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</si>
  <si>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</si>
  <si>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</si>
  <si>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</si>
  <si>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</si>
  <si>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</si>
  <si>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</si>
  <si>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</si>
  <si>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</si>
  <si>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</si>
  <si>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</si>
  <si>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</si>
  <si>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</si>
  <si>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</si>
  <si>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</si>
  <si>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</si>
  <si>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</si>
  <si>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</si>
  <si>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</si>
  <si>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</si>
  <si>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</si>
  <si>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</si>
  <si>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</si>
  <si>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</si>
  <si>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</si>
  <si>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</si>
  <si>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</si>
  <si>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</si>
  <si>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</si>
  <si>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</si>
  <si>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</si>
  <si>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</si>
  <si>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</si>
  <si>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</si>
  <si>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</si>
  <si>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</si>
  <si>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</si>
  <si>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</si>
  <si>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</si>
  <si>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</si>
  <si>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</si>
  <si>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</si>
  <si>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</si>
  <si>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</si>
  <si>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</si>
  <si>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</si>
  <si>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</si>
  <si>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</si>
  <si>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</si>
  <si>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</si>
  <si>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</si>
  <si>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</si>
  <si>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</si>
  <si>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</si>
  <si>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</si>
  <si>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</si>
  <si>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</si>
  <si>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</si>
  <si>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</si>
  <si>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</si>
  <si>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</si>
  <si>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</si>
  <si>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</si>
  <si>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</si>
  <si>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</si>
  <si>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</si>
  <si>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</si>
  <si>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</si>
  <si>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</si>
  <si>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</si>
  <si>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</si>
  <si>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</si>
  <si>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</si>
  <si>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</si>
  <si>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</si>
  <si>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</si>
  <si>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</si>
  <si>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</si>
  <si>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</si>
  <si>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</si>
  <si>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</si>
  <si>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</si>
  <si>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</si>
  <si>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</si>
  <si>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</si>
  <si>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</si>
  <si>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</si>
  <si>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</si>
  <si>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</si>
  <si>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</si>
  <si>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</si>
  <si>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</si>
  <si>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</si>
  <si>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</si>
  <si>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</si>
  <si>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</si>
  <si>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</si>
  <si>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</si>
  <si>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</si>
  <si>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</si>
  <si>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</si>
  <si>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</si>
  <si>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</si>
  <si>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</si>
  <si>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</si>
  <si>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</si>
  <si>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</si>
  <si>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</si>
  <si>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</si>
  <si>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</si>
  <si>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</si>
  <si>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</si>
  <si>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</si>
  <si>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</si>
  <si>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</si>
  <si>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</si>
  <si>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</si>
  <si>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</si>
  <si>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</si>
  <si>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</si>
  <si>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</si>
  <si>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</si>
  <si>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</si>
  <si>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</si>
  <si>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</si>
  <si>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</si>
  <si>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</si>
  <si>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</si>
  <si>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</si>
  <si>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</si>
  <si>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</si>
  <si>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</si>
  <si>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</si>
  <si>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</si>
  <si>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</si>
  <si>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</si>
  <si>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</si>
  <si>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</si>
  <si>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</si>
  <si>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</si>
  <si>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</si>
  <si>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</si>
  <si>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</si>
  <si>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</si>
  <si>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</si>
  <si>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</si>
  <si>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</si>
  <si>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</si>
  <si>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</si>
  <si>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</si>
  <si>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</si>
  <si>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</si>
  <si>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</si>
  <si>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</si>
  <si>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</si>
  <si>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</si>
  <si>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</si>
  <si>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</si>
  <si>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</si>
  <si>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</si>
  <si>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</si>
  <si>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</si>
  <si>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</si>
  <si>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</si>
  <si>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</si>
  <si>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</si>
  <si>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</si>
  <si>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</si>
  <si>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</si>
  <si>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</si>
  <si>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</si>
  <si>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</si>
  <si>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</si>
  <si>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</si>
  <si>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</si>
  <si>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</si>
  <si>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</si>
  <si>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</si>
  <si>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</si>
  <si>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</si>
  <si>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</si>
  <si>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</si>
  <si>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</si>
  <si>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</si>
  <si>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</si>
  <si>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</si>
  <si>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</si>
  <si>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</si>
  <si>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</si>
  <si>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</si>
  <si>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</si>
  <si>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</si>
  <si>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</si>
  <si>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</si>
  <si>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</si>
  <si>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</si>
  <si>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</si>
  <si>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</si>
  <si>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</si>
  <si>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</si>
  <si>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</si>
  <si>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</si>
  <si>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</si>
  <si>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</si>
  <si>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</si>
  <si>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</si>
  <si>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</si>
  <si>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</si>
  <si>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</si>
  <si>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</si>
  <si>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</si>
  <si>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</si>
  <si>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</si>
  <si>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</si>
  <si>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</si>
  <si>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</si>
  <si>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</si>
  <si>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</si>
  <si>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</si>
  <si>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</si>
  <si>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</si>
  <si>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</si>
  <si>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</si>
  <si>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</si>
  <si>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</si>
  <si>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</si>
  <si>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</si>
  <si>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</si>
  <si>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</si>
  <si>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</si>
  <si>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</si>
  <si>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</si>
  <si>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</si>
  <si>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</si>
  <si>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</si>
  <si>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</si>
  <si>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</si>
  <si>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</si>
  <si>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</si>
  <si>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</si>
  <si>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</si>
  <si>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</si>
  <si>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</si>
  <si>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</si>
  <si>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</si>
  <si>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</si>
  <si>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</si>
  <si>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</si>
  <si>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</si>
  <si>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</si>
  <si>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</si>
  <si>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</si>
  <si>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</si>
  <si>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</si>
  <si>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</si>
  <si>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</si>
  <si>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</si>
  <si>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</si>
  <si>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</si>
  <si>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</si>
  <si>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</si>
  <si>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</si>
  <si>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</si>
  <si>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</si>
  <si>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</si>
  <si>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</si>
  <si>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</si>
  <si>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</si>
  <si>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</si>
  <si>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</si>
  <si>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</si>
  <si>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</si>
  <si>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</si>
  <si>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</si>
  <si>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</si>
  <si>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</si>
  <si>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</si>
  <si>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</si>
  <si>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</si>
  <si>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</si>
  <si>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</si>
  <si>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</si>
  <si>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</si>
  <si>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</si>
  <si>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</si>
  <si>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</si>
  <si>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</si>
  <si>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</si>
  <si>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</si>
  <si>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</si>
  <si>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</si>
  <si>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</si>
  <si>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</si>
  <si>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</si>
  <si>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</si>
  <si>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</si>
  <si>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</si>
  <si>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</si>
  <si>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</si>
  <si>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</si>
  <si>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</si>
  <si>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</si>
  <si>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</si>
  <si>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</si>
  <si>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</si>
  <si>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</si>
  <si>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</si>
  <si>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</si>
  <si>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</si>
  <si>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</si>
  <si>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</si>
  <si>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</si>
  <si>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</si>
  <si>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</si>
  <si>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</si>
  <si>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</si>
  <si>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</si>
  <si>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</si>
  <si>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</si>
  <si>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</si>
  <si>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</si>
  <si>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</si>
  <si>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</si>
  <si>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</si>
  <si>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</si>
  <si>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</si>
  <si>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</si>
  <si>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</si>
  <si>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</si>
  <si>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</si>
  <si>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</si>
  <si>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</si>
  <si>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</si>
  <si>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</si>
  <si>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</si>
  <si>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</si>
  <si>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</si>
  <si>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</si>
  <si>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</si>
  <si>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</si>
  <si>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</si>
  <si>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</si>
  <si>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</si>
  <si>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</si>
  <si>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</si>
  <si>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</si>
  <si>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</si>
  <si>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</si>
  <si>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</si>
  <si>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</si>
  <si>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</si>
  <si>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</si>
  <si>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</si>
  <si>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</si>
  <si>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</si>
  <si>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</si>
  <si>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</si>
  <si>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</si>
  <si>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</si>
  <si>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</si>
  <si>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</si>
  <si>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</si>
  <si>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</si>
  <si>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</si>
  <si>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</si>
  <si>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</si>
  <si>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</si>
  <si>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</si>
  <si>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</si>
  <si>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</si>
  <si>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</si>
  <si>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</si>
  <si>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</si>
  <si>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</si>
  <si>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</si>
  <si>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</si>
  <si>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</si>
  <si>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</si>
  <si>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</si>
  <si>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</si>
  <si>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</si>
  <si>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</si>
  <si>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</si>
  <si>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</si>
  <si>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</si>
  <si>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</si>
  <si>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</si>
  <si>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</si>
  <si>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</si>
  <si>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</si>
  <si>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</si>
  <si>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</si>
  <si>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</si>
  <si>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</si>
  <si>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</si>
  <si>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</si>
  <si>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</si>
  <si>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</si>
  <si>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</si>
  <si>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</si>
  <si>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</si>
  <si>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</si>
  <si>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</si>
  <si>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</si>
  <si>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</si>
  <si>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</si>
  <si>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</si>
  <si>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</si>
  <si>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</si>
  <si>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</si>
  <si>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</si>
  <si>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</si>
  <si>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</si>
  <si>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</si>
  <si>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</si>
  <si>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</si>
  <si>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</si>
  <si>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</si>
  <si>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</si>
  <si>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</si>
  <si>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</si>
  <si>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</si>
  <si>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</si>
  <si>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</si>
  <si>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</si>
  <si>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</si>
  <si>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</si>
  <si>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</si>
  <si>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</si>
  <si>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</si>
  <si>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</si>
  <si>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</si>
  <si>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</si>
  <si>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</si>
  <si>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</si>
  <si>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</si>
  <si>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</si>
  <si>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</si>
  <si>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</si>
  <si>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</si>
  <si>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</si>
  <si>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</si>
  <si>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</si>
  <si>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</si>
  <si>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</si>
  <si>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</si>
  <si>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</si>
  <si>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</si>
  <si>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</si>
  <si>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</si>
  <si>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</si>
  <si>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</si>
  <si>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</si>
  <si>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</si>
  <si>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</si>
  <si>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</si>
  <si>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</si>
  <si>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</si>
  <si>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</si>
  <si>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</si>
  <si>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</si>
  <si>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</si>
  <si>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</si>
  <si>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</si>
  <si>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</si>
  <si>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</si>
  <si>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</si>
  <si>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</si>
  <si>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</si>
  <si>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</si>
  <si>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</si>
  <si>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</si>
  <si>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</si>
  <si>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</si>
  <si>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</si>
  <si>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</si>
  <si>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</si>
  <si>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</si>
  <si>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</si>
  <si>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</si>
  <si>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</si>
  <si>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</si>
  <si>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</si>
  <si>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</si>
  <si>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</si>
  <si>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</si>
  <si>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</si>
  <si>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</si>
  <si>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</si>
  <si>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</si>
  <si>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</si>
  <si>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</si>
  <si>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</si>
  <si>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</si>
  <si>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</si>
  <si>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</si>
  <si>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</si>
  <si>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</si>
  <si>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</si>
  <si>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</si>
  <si>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</si>
  <si>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</si>
  <si>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</si>
  <si>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</si>
  <si>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</si>
  <si>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</si>
  <si>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</si>
  <si>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</si>
  <si>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</si>
  <si>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</si>
  <si>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</si>
  <si>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</si>
  <si>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</si>
  <si>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</si>
  <si>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</si>
  <si>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</si>
  <si>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</si>
  <si>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</si>
  <si>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</si>
  <si>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</si>
  <si>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</si>
  <si>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</si>
  <si>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</si>
  <si>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</si>
  <si>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</si>
  <si>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</si>
  <si>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</si>
  <si>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</si>
  <si>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</si>
  <si>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</si>
  <si>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</si>
  <si>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</si>
  <si>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</si>
  <si>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</si>
  <si>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</si>
  <si>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</si>
  <si>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</si>
  <si>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</si>
  <si>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</si>
  <si>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</si>
  <si>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</si>
  <si>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</si>
  <si>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</si>
  <si>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</si>
  <si>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</si>
  <si>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</si>
  <si>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</si>
  <si>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</si>
  <si>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</si>
  <si>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</si>
  <si>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</si>
  <si>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</si>
  <si>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</si>
  <si>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</si>
  <si>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</si>
  <si>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</si>
  <si>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</si>
  <si>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</si>
  <si>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</si>
  <si>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</si>
  <si>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</si>
  <si>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</si>
  <si>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</si>
  <si>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</si>
  <si>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</si>
  <si>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</si>
  <si>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</si>
  <si>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</si>
  <si>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</si>
  <si>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</si>
  <si>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</si>
  <si>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</si>
  <si>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</si>
  <si>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</si>
  <si>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</si>
  <si>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</si>
  <si>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</si>
  <si>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</si>
  <si>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</si>
  <si>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</si>
  <si>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</si>
  <si>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</si>
  <si>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</si>
  <si>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</si>
  <si>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</si>
  <si>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</si>
  <si>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</si>
  <si>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</si>
  <si>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</si>
  <si>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</si>
  <si>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</si>
  <si>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</si>
  <si>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</si>
  <si>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</si>
  <si>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</si>
  <si>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</si>
  <si>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</si>
  <si>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</si>
  <si>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</si>
  <si>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</si>
  <si>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</si>
  <si>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</si>
  <si>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</si>
  <si>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</si>
  <si>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</si>
  <si>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</si>
  <si>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</si>
  <si>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</si>
  <si>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</si>
  <si>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</si>
  <si>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</si>
  <si>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</si>
  <si>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</si>
  <si>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</si>
  <si>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</si>
  <si>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</si>
  <si>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</si>
  <si>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</si>
  <si>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</si>
  <si>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</si>
  <si>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</si>
  <si>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</si>
  <si>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</si>
  <si>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</si>
  <si>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</si>
  <si>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</si>
  <si>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</si>
  <si>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</si>
  <si>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</si>
  <si>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</si>
  <si>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</si>
  <si>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</si>
  <si>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</si>
  <si>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</si>
  <si>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</si>
  <si>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</si>
  <si>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</si>
  <si>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</si>
  <si>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</si>
  <si>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</si>
  <si>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</si>
  <si>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</si>
  <si>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</si>
  <si>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</si>
  <si>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</si>
  <si>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</si>
  <si>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</si>
  <si>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</si>
  <si>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</si>
  <si>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</si>
  <si>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</si>
  <si>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</si>
  <si>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</si>
  <si>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</si>
  <si>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</si>
  <si>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</si>
  <si>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</si>
  <si>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</si>
  <si>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</si>
  <si>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</si>
  <si>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</si>
  <si>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</si>
  <si>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</si>
  <si>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</si>
  <si>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</si>
  <si>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</si>
  <si>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</si>
  <si>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</si>
  <si>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</si>
  <si>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</si>
  <si>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</si>
  <si>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</si>
  <si>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</si>
  <si>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</si>
  <si>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</si>
  <si>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</si>
  <si>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</si>
  <si>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</si>
  <si>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</si>
  <si>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</si>
  <si>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</si>
  <si>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</si>
  <si>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</si>
  <si>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</si>
  <si>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</si>
  <si>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</si>
  <si>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</si>
  <si>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</si>
  <si>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</si>
  <si>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</si>
  <si>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</si>
  <si>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</si>
  <si>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</si>
  <si>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</si>
  <si>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</si>
  <si>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</si>
  <si>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</si>
  <si>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</si>
  <si>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</si>
  <si>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</si>
  <si>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</si>
  <si>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</si>
  <si>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</si>
  <si>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</si>
  <si>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</si>
  <si>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</si>
  <si>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</si>
  <si>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</si>
  <si>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</si>
  <si>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</si>
  <si>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</si>
  <si>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</si>
  <si>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</si>
  <si>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</si>
  <si>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</si>
  <si>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</si>
  <si>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</si>
  <si>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</si>
  <si>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</si>
  <si>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</si>
  <si>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</si>
  <si>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</si>
  <si>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</si>
  <si>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</si>
  <si>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</si>
  <si>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</si>
  <si>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</si>
  <si>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</si>
  <si>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</si>
  <si>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</si>
  <si>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</si>
  <si>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</si>
  <si>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</si>
  <si>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</si>
  <si>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</si>
  <si>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</si>
  <si>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</si>
  <si>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</si>
  <si>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</si>
  <si>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</si>
  <si>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</si>
  <si>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</si>
  <si>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</si>
  <si>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</si>
  <si>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</si>
  <si>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</si>
  <si>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</si>
  <si>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</si>
  <si>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</si>
  <si>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</si>
  <si>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</si>
  <si>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</si>
  <si>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</si>
  <si>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</si>
  <si>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</si>
  <si>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</si>
  <si>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</si>
  <si>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</si>
  <si>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</si>
  <si>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</si>
  <si>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</si>
  <si>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</si>
  <si>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</si>
  <si>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</si>
  <si>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</si>
  <si>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</si>
  <si>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</si>
  <si>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</si>
  <si>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</si>
  <si>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</si>
  <si>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</si>
  <si>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</si>
  <si>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</si>
  <si>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</si>
  <si>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</si>
  <si>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</si>
  <si>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</si>
  <si>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</si>
  <si>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</si>
  <si>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</si>
  <si>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</si>
  <si>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</si>
  <si>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</si>
  <si>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</si>
  <si>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</si>
  <si>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</si>
  <si>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</si>
  <si>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</si>
  <si>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</si>
  <si>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</si>
  <si>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</si>
  <si>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</si>
  <si>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</si>
  <si>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</si>
  <si>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</si>
  <si>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</si>
  <si>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</si>
  <si>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</si>
  <si>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</si>
  <si>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</si>
  <si>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</si>
  <si>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</si>
  <si>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</si>
  <si>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</si>
  <si>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</si>
  <si>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</si>
  <si>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</si>
  <si>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</si>
  <si>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</si>
  <si>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</si>
  <si>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</si>
  <si>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</si>
  <si>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</si>
  <si>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</si>
  <si>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</si>
  <si>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</si>
  <si>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</si>
  <si>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</si>
  <si>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</si>
  <si>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</si>
  <si>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</si>
  <si>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</si>
  <si>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</si>
  <si>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</si>
  <si>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</si>
  <si>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</si>
  <si>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</si>
  <si>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</si>
  <si>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</si>
  <si>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</si>
  <si>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</si>
  <si>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</si>
  <si>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</si>
  <si>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</si>
  <si>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</si>
  <si>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</si>
  <si>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</si>
  <si>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</si>
  <si>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</si>
  <si>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</si>
  <si>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</si>
  <si>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</si>
  <si>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</si>
  <si>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</si>
  <si>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</si>
  <si>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</si>
  <si>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</si>
  <si>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</si>
  <si>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</si>
  <si>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</si>
  <si>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</si>
  <si>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</si>
  <si>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</si>
  <si>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</si>
  <si>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</si>
  <si>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</si>
  <si>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</si>
  <si>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</si>
  <si>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</si>
  <si>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</si>
  <si>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</si>
  <si>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</si>
  <si>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</si>
  <si>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</si>
  <si>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</si>
  <si>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</si>
  <si>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</si>
  <si>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</si>
  <si>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</si>
  <si>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</si>
  <si>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</si>
  <si>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</si>
  <si>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</si>
  <si>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</si>
  <si>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</si>
  <si>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</si>
  <si>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</si>
  <si>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</si>
  <si>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</si>
  <si>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</si>
  <si>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</si>
  <si>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</si>
  <si>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</si>
  <si>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</si>
  <si>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</si>
  <si>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</si>
  <si>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</si>
  <si>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</si>
  <si>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</si>
  <si>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</si>
  <si>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</si>
  <si>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</si>
  <si>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</si>
  <si>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</si>
  <si>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</si>
  <si>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</si>
  <si>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</si>
  <si>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</si>
  <si>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</si>
  <si>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</si>
  <si>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</si>
  <si>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</si>
  <si>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</si>
  <si>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</si>
  <si>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</si>
  <si>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</si>
  <si>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</si>
  <si>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</si>
  <si>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</si>
  <si>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</si>
  <si>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</si>
  <si>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</si>
  <si>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</si>
  <si>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</si>
  <si>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</si>
  <si>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</si>
  <si>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</si>
  <si>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</si>
  <si>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</si>
  <si>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</si>
  <si>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</si>
  <si>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</si>
  <si>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</si>
  <si>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</si>
  <si>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</si>
  <si>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</si>
  <si>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</si>
  <si>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</si>
  <si>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</si>
  <si>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</si>
  <si>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</si>
  <si>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</si>
  <si>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</si>
  <si>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</si>
  <si>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</si>
  <si>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</si>
  <si>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</si>
  <si>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</si>
  <si>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</si>
  <si>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</si>
  <si>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</si>
  <si>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</si>
  <si>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</si>
  <si>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</si>
  <si>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</si>
  <si>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</si>
  <si>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</si>
  <si>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</si>
  <si>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</si>
  <si>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</si>
  <si>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</si>
  <si>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</si>
  <si>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</si>
  <si>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</si>
  <si>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</si>
  <si>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</si>
  <si>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</si>
  <si>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</si>
  <si>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</si>
  <si>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</si>
  <si>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</si>
  <si>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</si>
  <si>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</si>
  <si>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</si>
  <si>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</si>
  <si>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</si>
  <si>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</si>
  <si>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</si>
  <si>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</si>
  <si>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</si>
  <si>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</si>
  <si>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</si>
  <si>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</si>
  <si>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</si>
  <si>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</si>
  <si>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</si>
  <si>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</si>
  <si>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</si>
  <si>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</si>
  <si>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</si>
  <si>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</si>
  <si>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</si>
  <si>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</si>
  <si>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</si>
  <si>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</si>
  <si>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</si>
  <si>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</si>
  <si>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</si>
  <si>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</si>
  <si>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</si>
  <si>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</si>
  <si>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</si>
  <si>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</si>
  <si>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</si>
  <si>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</si>
  <si>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</si>
  <si>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</si>
  <si>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</si>
  <si>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</si>
  <si>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</si>
  <si>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</si>
  <si>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</si>
  <si>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</si>
  <si>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</si>
  <si>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</si>
  <si>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</si>
  <si>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</si>
  <si>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</si>
  <si>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</si>
  <si>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</si>
  <si>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</si>
  <si>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</si>
  <si>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</si>
  <si>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</si>
  <si>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</si>
  <si>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</si>
  <si>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</si>
  <si>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</si>
  <si>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</si>
  <si>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</si>
  <si>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</si>
  <si>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</si>
  <si>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</si>
  <si>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</si>
  <si>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</si>
  <si>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</si>
  <si>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</si>
  <si>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</si>
  <si>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</si>
  <si>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</si>
  <si>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</si>
  <si>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</si>
  <si>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</si>
  <si>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</si>
  <si>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</si>
  <si>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</si>
  <si>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</si>
  <si>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</si>
  <si>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</si>
  <si>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</si>
  <si>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</si>
  <si>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</si>
  <si>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</si>
  <si>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</si>
  <si>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</si>
  <si>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</si>
  <si>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</si>
  <si>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</si>
  <si>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</si>
  <si>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</si>
  <si>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</si>
  <si>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</si>
  <si>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</si>
  <si>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</si>
  <si>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</si>
  <si>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</si>
  <si>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</si>
  <si>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</si>
  <si>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</si>
  <si>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</si>
  <si>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</si>
  <si>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</si>
  <si>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</si>
  <si>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</si>
  <si>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</si>
  <si>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</si>
  <si>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</si>
  <si>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</si>
  <si>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</si>
  <si>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</si>
  <si>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</si>
  <si>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</si>
  <si>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</si>
  <si>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</si>
  <si>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</si>
  <si>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</si>
  <si>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</si>
  <si>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</si>
  <si>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</si>
  <si>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</si>
  <si>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</si>
  <si>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</si>
  <si>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</si>
  <si>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</si>
  <si>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</si>
  <si>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</si>
  <si>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</si>
  <si>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</si>
  <si>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</si>
  <si>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</si>
  <si>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</si>
  <si>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</si>
  <si>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</si>
  <si>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</si>
  <si>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</si>
  <si>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</si>
  <si>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</si>
  <si>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</si>
  <si>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</si>
  <si>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</si>
  <si>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</si>
  <si>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</si>
  <si>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</si>
  <si>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</si>
  <si>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</si>
  <si>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</si>
  <si>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</si>
  <si>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</si>
  <si>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</si>
  <si>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</si>
  <si>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</si>
  <si>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</si>
  <si>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</si>
  <si>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</si>
  <si>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</si>
  <si>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</si>
  <si>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</si>
  <si>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</si>
  <si>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</si>
  <si>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</si>
  <si>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</si>
  <si>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</si>
  <si>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</si>
  <si>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</si>
  <si>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</si>
  <si>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</si>
  <si>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</si>
  <si>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</si>
  <si>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</si>
  <si>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</si>
  <si>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</si>
  <si>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</si>
  <si>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</si>
  <si>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</si>
  <si>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</si>
  <si>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</si>
  <si>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</si>
  <si>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</si>
  <si>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</si>
  <si>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</si>
  <si>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</si>
  <si>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</si>
  <si>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</si>
  <si>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</si>
  <si>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</si>
  <si>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</si>
  <si>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</si>
  <si>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</si>
  <si>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</si>
  <si>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</si>
  <si>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</si>
  <si>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</si>
  <si>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</si>
  <si>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</si>
  <si>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</si>
  <si>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</si>
  <si>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</si>
  <si>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</si>
  <si>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</si>
  <si>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</si>
  <si>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</si>
  <si>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</si>
  <si>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</si>
  <si>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</si>
  <si>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</si>
  <si>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</si>
  <si>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</si>
  <si>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</si>
  <si>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</si>
  <si>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</si>
  <si>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</si>
  <si>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</si>
  <si>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</si>
  <si>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</si>
  <si>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</si>
  <si>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</si>
  <si>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</si>
  <si>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</si>
  <si>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</si>
  <si>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</si>
  <si>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</si>
  <si>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</si>
  <si>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</si>
  <si>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</si>
  <si>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</si>
  <si>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</si>
  <si>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</si>
  <si>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</si>
  <si>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</si>
  <si>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</si>
  <si>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</si>
  <si>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</si>
  <si>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</si>
  <si>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</si>
  <si>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</si>
  <si>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</si>
  <si>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</si>
  <si>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</si>
  <si>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</si>
  <si>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</si>
  <si>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</si>
  <si>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</si>
  <si>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</si>
  <si>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</si>
  <si>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</si>
  <si>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</si>
  <si>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</si>
  <si>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</si>
  <si>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</si>
  <si>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</si>
  <si>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</si>
  <si>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</si>
  <si>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</si>
  <si>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</si>
  <si>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</si>
  <si>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</si>
  <si>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</si>
  <si>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</si>
  <si>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</si>
  <si>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</si>
  <si>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</si>
  <si>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</si>
  <si>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</si>
  <si>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</si>
  <si>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</si>
  <si>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</si>
  <si>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</si>
  <si>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</si>
  <si>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</si>
  <si>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</si>
  <si>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</si>
  <si>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</si>
  <si>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</si>
  <si>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</si>
  <si>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</si>
  <si>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</si>
  <si>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</si>
  <si>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</si>
  <si>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</si>
  <si>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</si>
  <si>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</si>
  <si>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</si>
  <si>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</si>
  <si>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</si>
  <si>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</si>
  <si>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</si>
  <si>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</si>
  <si>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</si>
  <si>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</si>
  <si>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</si>
  <si>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</si>
  <si>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</si>
  <si>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</si>
  <si>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</si>
  <si>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</si>
  <si>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</si>
  <si>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</si>
  <si>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</si>
  <si>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</si>
  <si>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</si>
  <si>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</si>
  <si>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</si>
  <si>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</si>
  <si>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</si>
  <si>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</si>
  <si>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</si>
  <si>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</si>
  <si>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</si>
  <si>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</si>
  <si>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</si>
  <si>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</si>
  <si>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</si>
  <si>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</si>
  <si>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</si>
  <si>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</si>
  <si>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</si>
  <si>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</si>
  <si>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</si>
  <si>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</si>
  <si>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</si>
  <si>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</si>
  <si>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</si>
  <si>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</si>
  <si>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</si>
  <si>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</si>
  <si>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</si>
  <si>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</si>
  <si>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</si>
  <si>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</si>
  <si>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</si>
  <si>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</si>
  <si>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</si>
  <si>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</si>
  <si>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</si>
  <si>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</si>
  <si>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</si>
  <si>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</si>
  <si>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</si>
  <si>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</si>
  <si>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</si>
  <si>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</si>
  <si>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</si>
  <si>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</si>
  <si>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</si>
  <si>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</si>
  <si>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</si>
  <si>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</si>
  <si>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</si>
  <si>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</si>
  <si>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</si>
  <si>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</si>
  <si>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</si>
  <si>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</si>
  <si>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</si>
  <si>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</si>
  <si>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</si>
  <si>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</si>
  <si>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</si>
  <si>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</si>
  <si>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</si>
  <si>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</si>
  <si>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</si>
  <si>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</si>
  <si>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</si>
  <si>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</si>
  <si>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</si>
  <si>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</si>
  <si>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</si>
  <si>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</si>
  <si>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</si>
  <si>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</si>
  <si>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</si>
  <si>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</si>
  <si>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</si>
  <si>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</si>
  <si>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</si>
  <si>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</si>
  <si>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</si>
  <si>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</si>
  <si>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</si>
  <si>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</si>
  <si>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</si>
  <si>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</si>
  <si>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</si>
  <si>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</si>
  <si>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</si>
  <si>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</si>
  <si>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</si>
  <si>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</si>
  <si>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</si>
  <si>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</si>
  <si>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</si>
  <si>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</si>
  <si>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</si>
  <si>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</si>
  <si>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</si>
  <si>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</si>
  <si>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</si>
  <si>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</si>
  <si>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</si>
  <si>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</si>
  <si>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</si>
  <si>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</si>
  <si>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</si>
  <si>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</si>
  <si>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</si>
  <si>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</si>
  <si>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</si>
  <si>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</si>
  <si>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</si>
  <si>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</si>
  <si>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</si>
  <si>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</si>
  <si>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</si>
  <si>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</si>
  <si>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</si>
  <si>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</si>
  <si>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</si>
  <si>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</si>
  <si>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</si>
  <si>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</si>
  <si>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</si>
  <si>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</si>
  <si>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</si>
  <si>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</si>
  <si>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</si>
  <si>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</si>
  <si>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</si>
  <si>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</si>
  <si>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</si>
  <si>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</si>
  <si>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</si>
  <si>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</si>
  <si>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</si>
  <si>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</si>
  <si>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</si>
  <si>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</si>
  <si>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</si>
  <si>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</si>
  <si>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</si>
  <si>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</si>
  <si>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</si>
  <si>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</si>
  <si>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</si>
  <si>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</si>
  <si>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</si>
  <si>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</si>
  <si>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</si>
  <si>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</si>
  <si>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</si>
  <si>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</si>
  <si>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</si>
  <si>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</si>
  <si>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</si>
  <si>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</si>
  <si>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</si>
  <si>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</si>
  <si>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</si>
  <si>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</si>
  <si>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</si>
  <si>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</si>
  <si>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</si>
  <si>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</si>
  <si>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</si>
  <si>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</si>
  <si>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</si>
  <si>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</si>
  <si>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</si>
  <si>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</si>
  <si>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</si>
  <si>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</si>
  <si>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</si>
  <si>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</si>
  <si>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</si>
  <si>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</si>
  <si>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</si>
  <si>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</si>
  <si>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</si>
  <si>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</si>
  <si>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</si>
  <si>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</si>
  <si>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</si>
  <si>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</si>
  <si>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</si>
  <si>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</si>
  <si>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</si>
  <si>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</si>
  <si>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</si>
  <si>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</si>
  <si>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</si>
  <si>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</si>
  <si>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</si>
  <si>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</si>
  <si>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</si>
  <si>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</si>
  <si>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</si>
  <si>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</si>
  <si>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</si>
  <si>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</si>
  <si>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</si>
  <si>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</si>
  <si>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</si>
  <si>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</si>
  <si>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</si>
  <si>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</si>
  <si>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</si>
  <si>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</si>
  <si>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</si>
  <si>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</si>
  <si>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</si>
  <si>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</si>
  <si>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</si>
  <si>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</si>
  <si>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</si>
  <si>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</si>
  <si>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</si>
  <si>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</si>
  <si>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</si>
  <si>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</si>
  <si>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</si>
  <si>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</si>
  <si>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</si>
  <si>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</si>
  <si>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</si>
  <si>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</si>
  <si>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</si>
  <si>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</si>
  <si>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</si>
  <si>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</si>
  <si>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</si>
  <si>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</si>
  <si>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</si>
  <si>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</si>
  <si>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</si>
  <si>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</si>
  <si>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</si>
  <si>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</si>
  <si>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</si>
  <si>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</si>
  <si>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</si>
  <si>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</si>
  <si>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</si>
  <si>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</si>
  <si>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</si>
  <si>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</si>
  <si>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</si>
  <si>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</si>
  <si>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</si>
  <si>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</si>
  <si>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</si>
  <si>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</si>
  <si>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</si>
  <si>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</si>
  <si>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</si>
  <si>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</si>
  <si>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</si>
  <si>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</si>
  <si>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</si>
  <si>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</si>
  <si>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</si>
  <si>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</si>
  <si>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</si>
  <si>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</si>
  <si>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</si>
  <si>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</si>
  <si>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</si>
  <si>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</si>
  <si>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</si>
  <si>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</si>
  <si>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</si>
  <si>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</si>
  <si>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</si>
  <si>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</si>
  <si>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</si>
  <si>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</si>
  <si>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</si>
  <si>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</si>
  <si>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</si>
  <si>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</si>
  <si>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</si>
  <si>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</si>
  <si>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</si>
  <si>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</si>
  <si>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</si>
  <si>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</si>
  <si>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</si>
  <si>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</si>
  <si>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</si>
  <si>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</si>
  <si>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</si>
  <si>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</si>
  <si>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</si>
  <si>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</si>
  <si>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</si>
  <si>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</si>
  <si>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</si>
  <si>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</si>
  <si>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</si>
  <si>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</si>
  <si>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</si>
  <si>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</si>
  <si>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</si>
  <si>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</si>
  <si>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</si>
  <si>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</si>
  <si>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</si>
  <si>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</si>
  <si>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</si>
  <si>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</si>
  <si>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</si>
  <si>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</si>
  <si>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</si>
  <si>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</si>
  <si>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</si>
  <si>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</si>
  <si>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</si>
  <si>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</si>
  <si>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</si>
  <si>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</si>
  <si>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</si>
  <si>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</si>
  <si>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</si>
  <si>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</si>
  <si>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</si>
  <si>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</si>
  <si>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</si>
  <si>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</si>
  <si>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</si>
  <si>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</si>
  <si>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</si>
  <si>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</si>
  <si>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</si>
  <si>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</si>
  <si>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</si>
  <si>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</si>
  <si>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</si>
  <si>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</si>
  <si>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</si>
  <si>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</si>
  <si>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</si>
  <si>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</si>
  <si>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</si>
  <si>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</si>
  <si>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</si>
  <si>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</si>
  <si>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</si>
  <si>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</si>
  <si>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</si>
  <si>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</si>
  <si>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</si>
  <si>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</si>
  <si>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</si>
  <si>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</si>
  <si>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</si>
  <si>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</si>
  <si>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</si>
  <si>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</si>
  <si>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</si>
  <si>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</si>
  <si>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</si>
  <si>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</si>
  <si>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</si>
  <si>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</si>
  <si>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</si>
  <si>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</si>
  <si>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</si>
  <si>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</si>
  <si>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</si>
  <si>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</si>
  <si>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</si>
  <si>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</si>
  <si>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</si>
  <si>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</si>
  <si>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</si>
  <si>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</si>
  <si>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</si>
  <si>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</si>
  <si>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</si>
  <si>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</si>
  <si>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</si>
  <si>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</si>
  <si>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</si>
  <si>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</si>
  <si>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</si>
  <si>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</si>
  <si>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</si>
  <si>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</si>
  <si>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</si>
  <si>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</si>
  <si>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</si>
  <si>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</si>
  <si>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</si>
  <si>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</si>
  <si>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</si>
  <si>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</si>
  <si>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</si>
  <si>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</si>
  <si>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</si>
  <si>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</si>
  <si>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</si>
  <si>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</si>
  <si>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</si>
  <si>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</si>
  <si>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</si>
  <si>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</si>
  <si>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</si>
  <si>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</si>
  <si>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</si>
  <si>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</si>
  <si>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</si>
  <si>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</si>
  <si>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</si>
  <si>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</si>
  <si>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</si>
  <si>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</si>
  <si>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</si>
  <si>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</si>
  <si>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</si>
  <si>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</si>
  <si>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</si>
  <si>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</si>
  <si>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</si>
  <si>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</si>
  <si>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</si>
  <si>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</si>
  <si>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</si>
  <si>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</si>
  <si>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</si>
  <si>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</si>
  <si>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</si>
  <si>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</si>
  <si>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</si>
  <si>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</si>
  <si>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</si>
  <si>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</si>
  <si>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</si>
  <si>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</si>
  <si>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</si>
  <si>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</si>
  <si>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</si>
  <si>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</si>
  <si>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</si>
  <si>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</si>
  <si>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</si>
  <si>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</si>
  <si>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</si>
  <si>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</si>
  <si>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</si>
  <si>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</si>
  <si>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</si>
  <si>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</si>
  <si>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</si>
  <si>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</si>
  <si>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</si>
  <si>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</si>
  <si>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</si>
  <si>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</si>
  <si>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</si>
  <si>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</si>
  <si>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</si>
  <si>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</si>
  <si>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</si>
  <si>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</si>
  <si>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</si>
  <si>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</si>
  <si>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</si>
  <si>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</si>
  <si>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</si>
  <si>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</si>
  <si>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</si>
  <si>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</si>
  <si>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</si>
  <si>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</si>
  <si>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</si>
  <si>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</si>
  <si>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</si>
  <si>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</si>
  <si>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</si>
  <si>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</si>
  <si>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</si>
  <si>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</si>
  <si>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</si>
  <si>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</si>
  <si>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</si>
  <si>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</si>
  <si>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</si>
  <si>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</si>
  <si>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</si>
  <si>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</si>
  <si>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</si>
  <si>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</si>
  <si>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</si>
  <si>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</si>
  <si>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</si>
  <si>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</si>
  <si>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</si>
  <si>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</si>
  <si>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</si>
  <si>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</si>
  <si>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</si>
  <si>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</si>
  <si>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</si>
  <si>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</si>
  <si>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</si>
  <si>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</si>
  <si>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</si>
  <si>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</si>
  <si>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</si>
  <si>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</si>
  <si>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</si>
  <si>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</si>
  <si>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</si>
  <si>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</si>
  <si>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</si>
  <si>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</si>
  <si>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</si>
  <si>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</si>
  <si>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</si>
  <si>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</si>
  <si>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</si>
  <si>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</si>
  <si>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</si>
  <si>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</si>
  <si>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</si>
  <si>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</si>
  <si>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</si>
  <si>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</si>
  <si>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</si>
  <si>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</si>
  <si>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</si>
  <si>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</si>
  <si>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</si>
  <si>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</si>
  <si>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</si>
  <si>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</si>
  <si>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</si>
  <si>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</si>
  <si>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</si>
  <si>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</si>
  <si>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</si>
  <si>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</si>
  <si>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</si>
  <si>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</si>
  <si>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</si>
  <si>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</si>
  <si>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</si>
  <si>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</si>
  <si>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</si>
  <si>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</si>
  <si>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</si>
  <si>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</si>
  <si>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</si>
  <si>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</si>
  <si>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</si>
  <si>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</si>
  <si>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</si>
  <si>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</si>
  <si>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</si>
  <si>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</si>
  <si>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</si>
  <si>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</si>
  <si>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</si>
  <si>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</si>
  <si>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</si>
  <si>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</si>
  <si>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</si>
  <si>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</si>
  <si>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</si>
  <si>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</si>
  <si>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</si>
  <si>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</si>
  <si>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</si>
  <si>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</si>
  <si>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</si>
  <si>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</si>
  <si>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</si>
  <si>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</si>
  <si>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</si>
  <si>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</si>
  <si>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</si>
  <si>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</si>
  <si>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</si>
  <si>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</si>
  <si>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</si>
  <si>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</si>
  <si>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</si>
  <si>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</si>
  <si>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</si>
  <si>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</si>
  <si>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</si>
  <si>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</si>
  <si>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</si>
  <si>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</si>
  <si>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</si>
  <si>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</si>
  <si>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</si>
  <si>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</si>
  <si>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</si>
  <si>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</si>
  <si>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</si>
  <si>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</si>
  <si>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</si>
  <si>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</si>
  <si>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</si>
  <si>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</si>
  <si>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</si>
  <si>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</si>
  <si>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</si>
  <si>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</si>
  <si>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</si>
  <si>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</si>
  <si>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</si>
  <si>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</si>
  <si>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</si>
  <si>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</si>
  <si>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</si>
  <si>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</si>
  <si>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</si>
  <si>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</si>
  <si>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</si>
  <si>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</si>
  <si>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</si>
  <si>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</si>
  <si>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</si>
  <si>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</si>
  <si>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</si>
  <si>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</si>
  <si>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</si>
  <si>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</si>
  <si>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</si>
  <si>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</si>
  <si>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</si>
  <si>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</si>
  <si>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</si>
  <si>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</si>
  <si>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</si>
  <si>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</si>
  <si>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</si>
  <si>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</si>
  <si>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</si>
  <si>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</si>
  <si>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</si>
  <si>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</si>
  <si>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</si>
  <si>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</si>
  <si>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</si>
  <si>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</si>
  <si>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</si>
  <si>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</si>
  <si>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</si>
  <si>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</si>
  <si>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</si>
  <si>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</si>
  <si>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</si>
  <si>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</si>
  <si>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</si>
  <si>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</si>
  <si>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</si>
  <si>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</si>
  <si>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</si>
  <si>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</si>
  <si>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</si>
  <si>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</si>
  <si>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</si>
  <si>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</si>
  <si>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</si>
  <si>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</si>
  <si>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</si>
  <si>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</si>
  <si>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</si>
  <si>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</si>
  <si>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</si>
  <si>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</si>
  <si>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</si>
  <si>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</si>
  <si>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</si>
  <si>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</si>
  <si>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</si>
  <si>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</si>
  <si>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</si>
  <si>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</si>
  <si>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</si>
  <si>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</si>
  <si>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</si>
  <si>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</si>
  <si>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</si>
  <si>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</si>
  <si>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</si>
  <si>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</si>
  <si>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</si>
  <si>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</si>
  <si>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</si>
  <si>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</si>
  <si>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</si>
  <si>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</si>
  <si>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</si>
  <si>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</si>
  <si>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</si>
  <si>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</si>
  <si>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</si>
  <si>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</si>
  <si>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</si>
  <si>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</si>
  <si>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</si>
  <si>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</si>
  <si>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</si>
  <si>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</si>
  <si>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</si>
  <si>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</si>
  <si>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</si>
  <si>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</si>
  <si>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</si>
  <si>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</si>
  <si>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</si>
  <si>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</si>
  <si>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</si>
  <si>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</si>
  <si>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</si>
  <si>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</si>
  <si>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</si>
  <si>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</si>
  <si>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</si>
  <si>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</si>
  <si>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</si>
  <si>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</si>
  <si>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</si>
  <si>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</si>
  <si>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</si>
  <si>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</si>
  <si>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</si>
  <si>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</si>
  <si>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</si>
  <si>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</si>
  <si>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</si>
  <si>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</si>
  <si>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</si>
  <si>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</si>
  <si>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</si>
  <si>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</si>
  <si>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</si>
  <si>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</si>
  <si>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</si>
  <si>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</si>
  <si>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</si>
  <si>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</si>
  <si>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</si>
  <si>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</si>
  <si>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</si>
  <si>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</si>
  <si>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</si>
  <si>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</si>
  <si>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</si>
  <si>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</si>
  <si>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</si>
  <si>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</si>
  <si>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</si>
  <si>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</si>
  <si>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</si>
  <si>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</si>
  <si>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</si>
  <si>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</si>
  <si>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</si>
  <si>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</si>
  <si>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</si>
  <si>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</si>
  <si>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</si>
  <si>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</si>
  <si>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</si>
  <si>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</si>
  <si>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</si>
  <si>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</si>
  <si>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</si>
  <si>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</si>
  <si>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</si>
  <si>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</si>
  <si>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</si>
  <si>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</si>
  <si>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</si>
  <si>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</si>
  <si>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</si>
  <si>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</si>
  <si>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</si>
  <si>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</si>
  <si>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</si>
  <si>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</si>
  <si>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</si>
  <si>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</si>
  <si>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</si>
  <si>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</si>
  <si>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</si>
  <si>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</si>
  <si>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</si>
  <si>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</si>
  <si>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</si>
  <si>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</si>
  <si>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</si>
  <si>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</si>
  <si>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</si>
  <si>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</si>
  <si>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</si>
  <si>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</si>
  <si>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</si>
  <si>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</si>
  <si>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</si>
  <si>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</si>
  <si>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</si>
  <si>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</si>
  <si>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</si>
  <si>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</si>
  <si>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</si>
  <si>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</si>
  <si>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</si>
  <si>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</si>
  <si>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</si>
  <si>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</si>
  <si>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</si>
  <si>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</si>
  <si>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</si>
  <si>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</si>
  <si>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</si>
  <si>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</si>
  <si>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</si>
  <si>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</si>
  <si>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</si>
  <si>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</si>
  <si>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</si>
  <si>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</si>
  <si>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</si>
  <si>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</si>
  <si>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</si>
  <si>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</si>
  <si>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</si>
  <si>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</si>
  <si>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</si>
  <si>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</si>
  <si>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</si>
  <si>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</si>
  <si>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</si>
  <si>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</si>
  <si>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</si>
  <si>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</si>
  <si>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</si>
  <si>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</si>
  <si>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</si>
  <si>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</si>
  <si>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</si>
  <si>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</si>
  <si>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</si>
  <si>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</si>
  <si>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</si>
  <si>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</si>
  <si>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</si>
  <si>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</si>
  <si>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</si>
  <si>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</si>
  <si>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</si>
  <si>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</si>
  <si>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</si>
  <si>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</si>
  <si>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</si>
  <si>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</si>
  <si>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</si>
  <si>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</si>
  <si>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</si>
  <si>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</si>
  <si>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</si>
  <si>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</si>
  <si>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</si>
  <si>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</si>
  <si>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</si>
  <si>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</si>
  <si>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</si>
  <si>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</si>
  <si>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</si>
  <si>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</si>
  <si>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</si>
  <si>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</si>
  <si>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</si>
  <si>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</si>
  <si>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</si>
  <si>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</si>
  <si>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</si>
  <si>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</si>
  <si>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</si>
  <si>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</si>
  <si>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</si>
  <si>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</si>
  <si>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</si>
  <si>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</si>
  <si>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</si>
  <si>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</si>
  <si>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</si>
  <si>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</si>
  <si>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</si>
  <si>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</si>
  <si>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</si>
  <si>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</si>
  <si>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</si>
  <si>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</si>
  <si>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</si>
  <si>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</si>
  <si>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</si>
  <si>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</si>
  <si>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</si>
  <si>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</si>
  <si>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</si>
  <si>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</si>
  <si>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</si>
  <si>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</si>
  <si>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</si>
  <si>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</si>
  <si>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</si>
  <si>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</si>
  <si>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</si>
  <si>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</si>
  <si>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</si>
  <si>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</si>
  <si>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</si>
  <si>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</si>
  <si>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</si>
  <si>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</si>
  <si>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</si>
  <si>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</si>
  <si>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</si>
  <si>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</si>
  <si>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</si>
  <si>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</si>
  <si>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</si>
  <si>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</si>
  <si>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</si>
  <si>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</si>
  <si>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</si>
  <si>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</si>
  <si>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</si>
  <si>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</si>
  <si>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</si>
  <si>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</si>
  <si>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</si>
  <si>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</si>
  <si>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</si>
  <si>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</si>
  <si>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</si>
  <si>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</si>
  <si>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</si>
  <si>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</si>
  <si>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</si>
  <si>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</si>
  <si>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</si>
  <si>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</si>
  <si>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</si>
  <si>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</si>
  <si>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</si>
  <si>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</si>
  <si>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</si>
  <si>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</si>
  <si>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</si>
  <si>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</si>
  <si>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</si>
  <si>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</si>
  <si>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</si>
  <si>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</si>
  <si>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</si>
  <si>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</si>
  <si>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</si>
  <si>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</si>
  <si>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</si>
  <si>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</si>
  <si>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</si>
  <si>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</si>
  <si>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</si>
  <si>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</si>
  <si>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</si>
  <si>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</si>
  <si>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</si>
  <si>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</si>
  <si>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</si>
  <si>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</si>
  <si>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</si>
  <si>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</si>
  <si>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</si>
  <si>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</si>
  <si>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</si>
  <si>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</si>
  <si>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</si>
  <si>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</si>
  <si>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</si>
  <si>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</si>
  <si>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</si>
  <si>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</si>
  <si>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</si>
  <si>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</si>
  <si>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</si>
  <si>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</si>
  <si>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</si>
  <si>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</si>
  <si>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</si>
  <si>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</si>
  <si>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</si>
  <si>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</si>
  <si>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</si>
  <si>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</si>
  <si>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</si>
  <si>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</si>
  <si>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</si>
  <si>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</si>
  <si>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</si>
  <si>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</si>
  <si>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</si>
  <si>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</si>
  <si>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</si>
  <si>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</si>
  <si>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</si>
  <si>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</si>
  <si>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</si>
  <si>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</si>
  <si>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</si>
  <si>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</si>
  <si>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</si>
  <si>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</si>
  <si>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</si>
  <si>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</si>
  <si>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</si>
  <si>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</si>
  <si>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</si>
  <si>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</si>
  <si>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</si>
  <si>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</si>
  <si>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</si>
  <si>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</si>
  <si>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</si>
  <si>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</si>
  <si>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</si>
  <si>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</si>
  <si>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</si>
  <si>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</si>
  <si>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</si>
  <si>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</si>
  <si>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</si>
  <si>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</si>
  <si>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</si>
  <si>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</si>
  <si>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</si>
  <si>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</si>
  <si>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</si>
  <si>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</si>
  <si>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</si>
  <si>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</si>
  <si>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</si>
  <si>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</si>
  <si>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</si>
  <si>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</si>
  <si>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</si>
  <si>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</si>
  <si>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</si>
  <si>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</si>
  <si>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</si>
  <si>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</si>
  <si>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</si>
  <si>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</si>
  <si>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</si>
  <si>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</si>
  <si>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</si>
  <si>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</si>
  <si>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</si>
  <si>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</si>
  <si>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</si>
  <si>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</si>
  <si>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</si>
  <si>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</si>
  <si>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</si>
  <si>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</si>
  <si>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</si>
  <si>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</si>
  <si>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</si>
  <si>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</si>
  <si>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</si>
  <si>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</si>
  <si>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</si>
  <si>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</si>
  <si>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</si>
  <si>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</si>
  <si>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</si>
  <si>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</si>
  <si>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</si>
  <si>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</si>
  <si>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</si>
  <si>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</si>
  <si>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</si>
  <si>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</si>
  <si>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</si>
  <si>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</si>
  <si>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</si>
  <si>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</si>
  <si>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</si>
  <si>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</si>
  <si>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</si>
  <si>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</si>
  <si>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</si>
  <si>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</si>
  <si>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</si>
  <si>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</si>
  <si>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</si>
  <si>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</si>
  <si>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</si>
  <si>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</si>
  <si>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</si>
  <si>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</si>
  <si>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</si>
  <si>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</si>
  <si>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</si>
  <si>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</si>
  <si>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</si>
  <si>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</si>
  <si>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</si>
  <si>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</si>
  <si>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</si>
  <si>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</si>
  <si>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</si>
  <si>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</si>
  <si>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</si>
  <si>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</si>
  <si>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</si>
  <si>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</si>
  <si>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</si>
  <si>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</si>
  <si>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</si>
  <si>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</si>
  <si>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</si>
  <si>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</si>
  <si>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</si>
  <si>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</si>
  <si>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</si>
  <si>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</si>
  <si>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</si>
  <si>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</si>
  <si>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</si>
  <si>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</si>
  <si>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</si>
  <si>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</si>
  <si>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</si>
  <si>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</si>
  <si>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</si>
  <si>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</si>
  <si>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</si>
  <si>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</si>
  <si>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</si>
  <si>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</si>
  <si>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</si>
  <si>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</si>
  <si>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</si>
  <si>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</si>
  <si>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</si>
  <si>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</si>
  <si>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</si>
  <si>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</si>
  <si>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</si>
  <si>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</si>
  <si>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</si>
  <si>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</si>
  <si>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</si>
  <si>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</si>
  <si>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</si>
  <si>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</si>
  <si>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</si>
  <si>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</si>
  <si>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</si>
  <si>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</si>
  <si>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</si>
  <si>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</si>
  <si>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</si>
  <si>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</si>
  <si>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</si>
  <si>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</si>
  <si>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</si>
  <si>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</si>
  <si>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</si>
  <si>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</si>
  <si>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</si>
  <si>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</si>
  <si>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</si>
  <si>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</si>
  <si>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</si>
  <si>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</si>
  <si>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</si>
  <si>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</si>
  <si>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</si>
  <si>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</si>
  <si>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</si>
  <si>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</si>
  <si>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</si>
  <si>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</si>
  <si>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</si>
  <si>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</si>
  <si>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</si>
  <si>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</si>
  <si>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</si>
  <si>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</si>
  <si>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</si>
  <si>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</si>
  <si>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</si>
  <si>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</si>
  <si>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</si>
  <si>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</si>
  <si>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</si>
  <si>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</si>
  <si>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</si>
  <si>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</si>
  <si>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</si>
  <si>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</si>
  <si>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</si>
  <si>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</si>
  <si>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</si>
  <si>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</si>
  <si>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</si>
  <si>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</si>
  <si>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</si>
  <si>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</si>
  <si>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</si>
  <si>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</si>
  <si>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</si>
  <si>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</si>
  <si>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</si>
  <si>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</si>
  <si>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</si>
  <si>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</si>
  <si>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</si>
  <si>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</si>
  <si>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</si>
  <si>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</si>
  <si>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</si>
  <si>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</si>
  <si>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</si>
  <si>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</si>
  <si>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</si>
  <si>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</si>
  <si>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</si>
  <si>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</si>
  <si>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</si>
  <si>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</si>
  <si>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</si>
  <si>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</si>
  <si>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</si>
  <si>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</si>
  <si>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</si>
  <si>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</si>
  <si>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</si>
  <si>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</si>
  <si>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</si>
  <si>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</si>
  <si>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</si>
  <si>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</si>
  <si>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</si>
  <si>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</si>
  <si>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</si>
  <si>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</si>
  <si>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</si>
  <si>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</si>
  <si>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</si>
  <si>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</si>
  <si>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</si>
  <si>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</si>
  <si>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</si>
  <si>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</si>
  <si>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</si>
  <si>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</si>
  <si>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</si>
  <si>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</si>
  <si>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</si>
  <si>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</si>
  <si>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</si>
  <si>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</si>
  <si>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</si>
  <si>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</si>
  <si>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</si>
  <si>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</si>
  <si>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</si>
  <si>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</si>
  <si>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</si>
  <si>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</si>
  <si>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</si>
  <si>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</si>
  <si>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</si>
  <si>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</si>
  <si>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</si>
  <si>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</si>
  <si>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</si>
  <si>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</si>
  <si>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</si>
  <si>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</si>
  <si>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</si>
  <si>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</si>
  <si>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</si>
  <si>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</si>
  <si>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</si>
  <si>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</si>
  <si>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</si>
  <si>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</si>
  <si>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</si>
  <si>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</si>
  <si>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</si>
  <si>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</si>
  <si>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</si>
  <si>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</si>
  <si>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</si>
  <si>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</si>
  <si>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</si>
  <si>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</si>
  <si>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</si>
  <si>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</si>
  <si>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</si>
  <si>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</si>
  <si>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</si>
  <si>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</si>
  <si>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</si>
  <si>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</si>
  <si>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</si>
  <si>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</si>
  <si>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</si>
  <si>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</si>
  <si>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</si>
  <si>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</si>
  <si>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</si>
  <si>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</si>
  <si>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</si>
  <si>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</si>
  <si>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</si>
  <si>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</si>
  <si>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</si>
  <si>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</si>
  <si>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</si>
  <si>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</si>
  <si>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</si>
  <si>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</si>
  <si>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</si>
  <si>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</si>
  <si>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</si>
  <si>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</si>
  <si>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</si>
  <si>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</si>
  <si>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</si>
  <si>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</si>
  <si>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</si>
  <si>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</si>
  <si>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</si>
  <si>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</si>
  <si>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</si>
  <si>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</si>
  <si>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</si>
  <si>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</si>
  <si>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</si>
  <si>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</si>
  <si>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</si>
  <si>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</si>
  <si>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</si>
  <si>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</si>
  <si>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</si>
  <si>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</si>
  <si>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</si>
  <si>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</si>
  <si>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</si>
  <si>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</si>
  <si>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</si>
  <si>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</si>
  <si>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</si>
  <si>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</si>
  <si>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</si>
  <si>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</si>
  <si>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</si>
  <si>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</si>
  <si>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</si>
  <si>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</si>
  <si>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</si>
  <si>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</si>
  <si>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</si>
  <si>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</si>
  <si>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</si>
  <si>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</si>
  <si>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</si>
  <si>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</si>
  <si>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</si>
  <si>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</si>
  <si>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</si>
  <si>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</si>
  <si>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</si>
  <si>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</si>
  <si>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</si>
  <si>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</si>
  <si>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</si>
  <si>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</si>
  <si>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</si>
  <si>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</si>
  <si>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</si>
  <si>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</si>
  <si>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</si>
  <si>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</si>
  <si>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</si>
  <si>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</si>
  <si>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</si>
  <si>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</si>
  <si>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</si>
  <si>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</si>
  <si>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</si>
  <si>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</si>
  <si>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</si>
  <si>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</si>
  <si>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</si>
  <si>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</si>
  <si>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</si>
  <si>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</si>
  <si>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</si>
  <si>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</si>
  <si>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</si>
  <si>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</si>
  <si>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</si>
  <si>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</si>
  <si>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</si>
  <si>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</si>
  <si>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</si>
  <si>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</si>
  <si>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</si>
  <si>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</si>
  <si>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</si>
  <si>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</si>
  <si>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</si>
  <si>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</si>
  <si>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</si>
  <si>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</si>
  <si>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</si>
  <si>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</si>
  <si>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</si>
  <si>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</si>
  <si>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</si>
  <si>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</si>
  <si>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</si>
  <si>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</si>
  <si>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</si>
  <si>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</si>
  <si>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</si>
  <si>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</si>
  <si>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</si>
  <si>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</si>
  <si>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</si>
  <si>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</si>
  <si>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</si>
  <si>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</si>
  <si>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</si>
  <si>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</si>
  <si>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</si>
  <si>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</si>
  <si>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</si>
  <si>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</si>
  <si>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</si>
  <si>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</si>
  <si>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</si>
  <si>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</si>
  <si>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</si>
  <si>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</si>
  <si>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</si>
  <si>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</si>
  <si>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</si>
  <si>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</si>
  <si>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</si>
  <si>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</si>
  <si>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</si>
  <si>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</si>
  <si>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</si>
  <si>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</si>
  <si>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</si>
  <si>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</si>
  <si>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</si>
  <si>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</si>
  <si>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</si>
  <si>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</si>
  <si>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</si>
  <si>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</si>
  <si>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</si>
  <si>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</si>
  <si>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</si>
  <si>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</si>
  <si>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</si>
  <si>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</si>
  <si>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</si>
  <si>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</si>
  <si>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</si>
  <si>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</si>
  <si>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</si>
  <si>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</si>
  <si>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</si>
  <si>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</si>
  <si>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</si>
  <si>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</si>
  <si>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</si>
  <si>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</si>
  <si>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</si>
  <si>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</si>
  <si>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</si>
  <si>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</si>
  <si>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</si>
  <si>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</si>
  <si>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</si>
  <si>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</si>
  <si>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</si>
  <si>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</si>
  <si>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</si>
  <si>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</si>
  <si>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</si>
  <si>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</si>
  <si>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</si>
  <si>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</si>
  <si>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</si>
  <si>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</si>
  <si>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</si>
  <si>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</si>
  <si>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</si>
  <si>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</si>
  <si>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</si>
  <si>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</si>
  <si>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</si>
  <si>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</si>
  <si>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</si>
  <si>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</si>
  <si>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</si>
  <si>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</si>
  <si>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</si>
  <si>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</si>
  <si>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</si>
  <si>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</si>
  <si>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</si>
  <si>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</si>
  <si>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</si>
  <si>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</si>
  <si>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</si>
  <si>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</si>
  <si>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</si>
  <si>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</si>
  <si>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</si>
  <si>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</si>
  <si>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</si>
  <si>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</si>
  <si>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</si>
  <si>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</si>
  <si>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</si>
  <si>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</si>
  <si>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</si>
  <si>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</si>
  <si>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</si>
  <si>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</si>
  <si>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</si>
  <si>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</si>
  <si>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</si>
  <si>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</si>
  <si>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</si>
  <si>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</si>
  <si>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</si>
  <si>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</si>
  <si>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</si>
  <si>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</si>
  <si>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</si>
  <si>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</si>
  <si>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</si>
  <si>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</si>
  <si>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</si>
  <si>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</si>
  <si>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</si>
  <si>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</si>
  <si>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</si>
  <si>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</si>
  <si>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</si>
  <si>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</si>
  <si>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</si>
  <si>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</si>
  <si>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</si>
  <si>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</si>
  <si>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</si>
  <si>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</si>
  <si>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</si>
  <si>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</si>
  <si>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</si>
  <si>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</si>
  <si>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</si>
  <si>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</si>
  <si>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</si>
  <si>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</si>
  <si>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</si>
  <si>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</si>
  <si>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</si>
  <si>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</si>
  <si>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</si>
  <si>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</si>
  <si>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</si>
  <si>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</si>
  <si>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</si>
  <si>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</si>
  <si>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</si>
  <si>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</si>
  <si>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</si>
  <si>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</si>
  <si>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</si>
  <si>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</si>
  <si>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</si>
  <si>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</si>
  <si>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</si>
  <si>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</si>
  <si>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</si>
  <si>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</si>
  <si>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</si>
  <si>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</si>
  <si>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</si>
  <si>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</si>
  <si>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</si>
  <si>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</si>
  <si>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</si>
  <si>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</si>
  <si>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</si>
  <si>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</si>
  <si>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</si>
  <si>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</si>
  <si>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</si>
  <si>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</si>
  <si>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</si>
  <si>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</si>
  <si>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</si>
  <si>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</si>
  <si>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</si>
  <si>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</si>
  <si>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</si>
  <si>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</si>
  <si>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</si>
  <si>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</si>
  <si>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</si>
  <si>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</si>
  <si>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</si>
  <si>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</si>
  <si>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</si>
  <si>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</si>
  <si>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</si>
  <si>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</si>
  <si>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</si>
  <si>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</si>
  <si>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</si>
  <si>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</si>
  <si>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</si>
  <si>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</si>
  <si>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</si>
  <si>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</si>
  <si>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</si>
  <si>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</si>
  <si>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</si>
  <si>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</si>
  <si>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</si>
  <si>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</si>
  <si>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</si>
  <si>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</si>
  <si>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</si>
  <si>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</si>
  <si>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</si>
  <si>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</si>
  <si>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</si>
  <si>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</si>
  <si>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</si>
  <si>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</si>
  <si>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</si>
  <si>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</si>
  <si>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</si>
  <si>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</si>
  <si>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</si>
  <si>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</si>
  <si>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</si>
  <si>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</si>
  <si>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</si>
  <si>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</si>
  <si>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</si>
  <si>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</si>
  <si>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</si>
  <si>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</si>
  <si>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</si>
  <si>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</si>
  <si>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</si>
  <si>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</si>
  <si>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</si>
  <si>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</si>
  <si>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</si>
  <si>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</si>
  <si>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</si>
  <si>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</si>
  <si>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</si>
  <si>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</si>
  <si>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</si>
  <si>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</si>
  <si>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</si>
  <si>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</si>
  <si>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</si>
  <si>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</si>
  <si>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</si>
  <si>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</si>
  <si>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</si>
  <si>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</si>
  <si>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</si>
  <si>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</si>
  <si>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</si>
  <si>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</si>
  <si>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</si>
  <si>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</si>
  <si>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</si>
  <si>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</si>
  <si>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</si>
  <si>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</si>
  <si>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</si>
  <si>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</si>
  <si>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</si>
  <si>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</si>
  <si>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</si>
  <si>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</si>
  <si>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</si>
  <si>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</si>
  <si>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</si>
  <si>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</si>
  <si>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</si>
  <si>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</si>
  <si>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</si>
  <si>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</si>
  <si>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</si>
  <si>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</si>
  <si>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</si>
  <si>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</si>
  <si>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</si>
  <si>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</si>
  <si>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</si>
  <si>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</si>
  <si>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</si>
  <si>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</si>
  <si>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</si>
  <si>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</si>
  <si>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</si>
  <si>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</si>
  <si>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</si>
  <si>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</si>
  <si>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</si>
  <si>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</si>
  <si>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</si>
  <si>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</si>
  <si>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</si>
  <si>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</si>
  <si>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</si>
  <si>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</si>
  <si>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</si>
  <si>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</si>
  <si>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</si>
  <si>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</si>
  <si>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</si>
  <si>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</si>
  <si>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</si>
  <si>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</si>
  <si>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</si>
  <si>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</si>
  <si>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</si>
  <si>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</si>
  <si>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</si>
  <si>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</si>
  <si>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</si>
  <si>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</si>
  <si>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</si>
  <si>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</si>
  <si>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</si>
  <si>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</si>
  <si>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</si>
  <si>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</si>
  <si>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</si>
  <si>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</si>
  <si>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</si>
  <si>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</si>
  <si>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</si>
  <si>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</si>
  <si>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</si>
  <si>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</si>
  <si>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</si>
  <si>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</si>
  <si>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</si>
  <si>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</si>
  <si>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</si>
  <si>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</si>
  <si>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</si>
  <si>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</si>
  <si>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</si>
  <si>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</si>
  <si>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</si>
  <si>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</si>
  <si>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</si>
  <si>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</si>
  <si>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</si>
  <si>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</si>
  <si>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</si>
  <si>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</si>
  <si>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</si>
  <si>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</si>
  <si>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</si>
  <si>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</si>
  <si>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</si>
  <si>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</si>
  <si>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</si>
  <si>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</si>
  <si>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</si>
  <si>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</si>
  <si>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</si>
  <si>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</si>
  <si>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</si>
  <si>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</si>
  <si>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</si>
  <si>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</si>
  <si>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</si>
  <si>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</si>
  <si>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</si>
  <si>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</si>
  <si>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</si>
  <si>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</si>
  <si>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</si>
  <si>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</si>
  <si>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</si>
  <si>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</si>
  <si>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</si>
  <si>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</si>
  <si>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</si>
  <si>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</si>
  <si>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</si>
  <si>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</si>
  <si>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</si>
  <si>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</si>
  <si>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</si>
  <si>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</si>
  <si>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</si>
  <si>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</si>
  <si>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</si>
  <si>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</si>
  <si>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</si>
  <si>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</si>
  <si>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</si>
  <si>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</si>
  <si>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</si>
  <si>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</si>
  <si>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</si>
  <si>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</si>
  <si>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</si>
  <si>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</si>
  <si>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</si>
  <si>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</si>
  <si>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</si>
  <si>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</si>
  <si>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</si>
  <si>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</si>
  <si>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</si>
  <si>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</si>
  <si>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</si>
  <si>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</si>
  <si>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</si>
  <si>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</si>
  <si>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</si>
  <si>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</si>
  <si>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</si>
  <si>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</si>
  <si>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</si>
  <si>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</si>
  <si>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</si>
  <si>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</si>
  <si>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</si>
  <si>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</si>
  <si>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</si>
  <si>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</si>
  <si>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</si>
  <si>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</si>
  <si>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</si>
  <si>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</si>
  <si>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</si>
  <si>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</si>
  <si>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</si>
  <si>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</si>
  <si>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</si>
  <si>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</si>
  <si>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</si>
  <si>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</si>
  <si>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</si>
  <si>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</si>
  <si>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</si>
  <si>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</si>
  <si>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</si>
  <si>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</si>
  <si>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</si>
  <si>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</si>
  <si>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</si>
  <si>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</si>
  <si>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</si>
  <si>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</si>
  <si>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</si>
  <si>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</si>
  <si>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</si>
  <si>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</si>
  <si>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</si>
  <si>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</si>
  <si>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</si>
  <si>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</si>
  <si>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</si>
  <si>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</si>
  <si>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</si>
  <si>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</si>
  <si>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</si>
  <si>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</si>
  <si>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</si>
  <si>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</si>
  <si>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</si>
  <si>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</si>
  <si>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</si>
  <si>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</si>
  <si>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</si>
  <si>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</si>
  <si>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</si>
  <si>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</si>
  <si>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</si>
  <si>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</si>
  <si>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</si>
  <si>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</si>
  <si>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</si>
  <si>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</si>
  <si>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</si>
  <si>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</si>
  <si>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</si>
  <si>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</si>
  <si>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</si>
  <si>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</si>
  <si>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</si>
  <si>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</si>
  <si>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</si>
  <si>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</si>
  <si>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</si>
  <si>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</si>
  <si>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</si>
  <si>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</si>
  <si>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</si>
  <si>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</si>
  <si>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</si>
  <si>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</si>
  <si>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</si>
  <si>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</si>
  <si>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</si>
  <si>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</si>
  <si>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</si>
  <si>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</si>
  <si>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</si>
  <si>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</si>
  <si>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</si>
  <si>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</si>
  <si>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</si>
  <si>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</si>
  <si>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</si>
  <si>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</si>
  <si>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</si>
  <si>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</si>
  <si>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</si>
  <si>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</si>
  <si>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</si>
  <si>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</si>
  <si>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</si>
  <si>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</si>
  <si>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</si>
  <si>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</si>
  <si>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</si>
  <si>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</si>
  <si>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</si>
  <si>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</si>
  <si>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</si>
  <si>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</si>
  <si>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</si>
  <si>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</si>
  <si>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</si>
  <si>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</si>
  <si>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</si>
  <si>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</si>
  <si>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</si>
  <si>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</si>
  <si>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</si>
  <si>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</si>
  <si>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</si>
  <si>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</si>
  <si>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</si>
  <si>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</si>
  <si>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</si>
  <si>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</si>
  <si>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</si>
  <si>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</si>
  <si>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</si>
  <si>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</si>
  <si>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</si>
  <si>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</si>
  <si>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</si>
  <si>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</si>
  <si>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</si>
  <si>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</si>
  <si>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</si>
  <si>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</si>
  <si>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</si>
  <si>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</si>
  <si>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</si>
  <si>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</si>
  <si>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</si>
  <si>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</si>
  <si>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</si>
  <si>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</si>
  <si>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</si>
  <si>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</si>
  <si>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</si>
  <si>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</si>
  <si>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</si>
  <si>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</si>
  <si>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</si>
  <si>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</si>
  <si>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</si>
  <si>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</si>
  <si>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</si>
  <si>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</si>
  <si>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</si>
  <si>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</si>
  <si>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</si>
  <si>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</si>
  <si>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</si>
  <si>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</si>
  <si>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</si>
  <si>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</si>
  <si>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</si>
  <si>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</si>
  <si>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</si>
  <si>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</si>
  <si>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</si>
  <si>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</si>
  <si>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</si>
  <si>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</si>
  <si>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</si>
  <si>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</si>
  <si>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</si>
  <si>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</si>
  <si>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</si>
  <si>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</si>
  <si>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</si>
  <si>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</si>
  <si>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</si>
  <si>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</si>
  <si>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</si>
  <si>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</si>
  <si>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</si>
  <si>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</si>
  <si>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</si>
  <si>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</si>
  <si>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</si>
  <si>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</si>
  <si>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</si>
  <si>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</si>
  <si>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</si>
  <si>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</si>
  <si>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</si>
  <si>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</si>
  <si>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</si>
  <si>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</si>
  <si>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</si>
  <si>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</si>
  <si>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</si>
  <si>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</si>
  <si>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</si>
  <si>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</si>
  <si>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</si>
  <si>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</si>
  <si>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</si>
  <si>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</si>
  <si>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</si>
  <si>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</si>
  <si>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</si>
  <si>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</si>
  <si>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</si>
  <si>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</si>
  <si>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</si>
  <si>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</si>
  <si>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</si>
  <si>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</si>
  <si>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</si>
  <si>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</si>
  <si>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</si>
  <si>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</si>
  <si>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</si>
  <si>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</si>
  <si>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</si>
  <si>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</si>
  <si>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</si>
  <si>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</si>
  <si>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</si>
  <si>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</si>
  <si>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</si>
  <si>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</si>
  <si>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</si>
  <si>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</si>
  <si>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</si>
  <si>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</si>
  <si>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</si>
  <si>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</si>
  <si>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</si>
  <si>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</si>
  <si>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</si>
  <si>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</si>
  <si>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</si>
  <si>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</si>
  <si>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</si>
  <si>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</si>
  <si>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</si>
  <si>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</si>
  <si>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</si>
  <si>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</si>
  <si>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</si>
  <si>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</si>
  <si>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</si>
  <si>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</si>
  <si>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</si>
  <si>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</si>
  <si>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</si>
  <si>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</si>
  <si>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</si>
  <si>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</si>
  <si>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</si>
  <si>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</si>
  <si>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</si>
  <si>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</si>
  <si>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</si>
  <si>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</si>
  <si>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</si>
  <si>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</si>
  <si>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</si>
  <si>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</si>
  <si>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</si>
  <si>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</si>
  <si>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</si>
  <si>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</si>
  <si>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</si>
  <si>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</si>
  <si>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</si>
  <si>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</si>
  <si>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</si>
  <si>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</si>
  <si>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</si>
  <si>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</si>
  <si>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</si>
  <si>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</si>
  <si>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</si>
  <si>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</si>
  <si>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</si>
  <si>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</si>
  <si>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</si>
  <si>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</si>
  <si>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</si>
  <si>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</si>
  <si>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</si>
  <si>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</si>
  <si>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</si>
  <si>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</si>
  <si>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</si>
  <si>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</si>
  <si>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</si>
  <si>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</si>
  <si>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</si>
  <si>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</si>
  <si>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</si>
  <si>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</si>
  <si>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</si>
  <si>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</si>
  <si>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</si>
  <si>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</si>
  <si>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</si>
  <si>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</si>
  <si>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</si>
  <si>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</si>
  <si>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</si>
  <si>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</si>
  <si>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</si>
  <si>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</si>
  <si>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</si>
  <si>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</si>
  <si>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</si>
  <si>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</si>
  <si>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</si>
  <si>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</si>
  <si>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</si>
  <si>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</si>
  <si>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</si>
  <si>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</si>
  <si>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</si>
  <si>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</si>
  <si>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</si>
  <si>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</si>
  <si>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</si>
  <si>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</si>
  <si>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</si>
  <si>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</si>
  <si>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</si>
  <si>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</si>
  <si>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</si>
  <si>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</si>
  <si>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</si>
  <si>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</si>
  <si>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</si>
  <si>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</si>
  <si>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</si>
  <si>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</si>
  <si>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</si>
  <si>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</si>
  <si>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</si>
  <si>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</si>
  <si>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</si>
  <si>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</si>
  <si>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</si>
  <si>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</si>
  <si>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</si>
  <si>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</si>
  <si>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</si>
  <si>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</si>
  <si>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</si>
  <si>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</si>
  <si>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</si>
  <si>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</si>
  <si>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</si>
  <si>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</si>
  <si>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</si>
  <si>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</si>
  <si>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</si>
  <si>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</si>
  <si>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</si>
  <si>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</si>
  <si>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</si>
  <si>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</si>
  <si>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</si>
  <si>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</si>
  <si>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</si>
  <si>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</si>
  <si>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</si>
  <si>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</si>
  <si>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</si>
  <si>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</si>
  <si>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</si>
  <si>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</si>
  <si>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</si>
  <si>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</si>
  <si>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</si>
  <si>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</si>
  <si>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</si>
  <si>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</si>
  <si>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</si>
  <si>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</si>
  <si>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</si>
  <si>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</si>
  <si>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</si>
  <si>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</si>
  <si>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</si>
  <si>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</si>
  <si>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</si>
  <si>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</si>
  <si>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</si>
  <si>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</si>
  <si>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</si>
  <si>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</si>
  <si>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</si>
  <si>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</si>
  <si>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</si>
  <si>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</si>
  <si>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</si>
  <si>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</si>
  <si>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</si>
  <si>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</si>
  <si>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</si>
  <si>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</si>
  <si>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</si>
  <si>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</si>
  <si>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</si>
  <si>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</si>
  <si>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</si>
  <si>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</si>
  <si>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</si>
  <si>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</si>
  <si>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</si>
  <si>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</si>
  <si>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</si>
  <si>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</si>
  <si>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</si>
  <si>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</si>
  <si>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</si>
  <si>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</si>
  <si>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</si>
  <si>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</si>
  <si>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</si>
  <si>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</si>
  <si>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</si>
  <si>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</si>
  <si>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</si>
  <si>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</si>
  <si>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</si>
  <si>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</si>
  <si>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</si>
  <si>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</si>
  <si>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</si>
  <si>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</si>
  <si>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</si>
  <si>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</si>
  <si>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</si>
  <si>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</si>
  <si>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</si>
  <si>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</si>
  <si>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</si>
  <si>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</si>
  <si>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</si>
  <si>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</si>
  <si>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</si>
  <si>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</si>
  <si>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</si>
  <si>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</si>
  <si>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</si>
  <si>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</si>
  <si>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</si>
  <si>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</si>
  <si>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</si>
  <si>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</si>
  <si>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</si>
  <si>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</si>
  <si>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</si>
  <si>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</si>
  <si>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</si>
  <si>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</si>
  <si>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</si>
  <si>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</si>
  <si>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</si>
  <si>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</si>
  <si>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</si>
  <si>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</si>
  <si>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</si>
  <si>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</si>
  <si>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</si>
  <si>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</si>
  <si>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</si>
  <si>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</si>
  <si>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</si>
  <si>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</si>
  <si>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</si>
  <si>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</si>
  <si>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</si>
  <si>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</si>
  <si>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</si>
  <si>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</si>
  <si>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</si>
  <si>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</si>
  <si>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</si>
  <si>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</si>
  <si>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</si>
  <si>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</si>
  <si>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</si>
  <si>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</si>
  <si>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</si>
  <si>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</si>
  <si>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</si>
  <si>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</si>
  <si>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</si>
  <si>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</si>
  <si>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</si>
  <si>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</si>
  <si>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</si>
  <si>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</si>
  <si>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</si>
  <si>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</si>
  <si>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</si>
  <si>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</si>
  <si>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</si>
  <si>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</si>
  <si>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</si>
  <si>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</si>
  <si>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</si>
  <si>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</si>
  <si>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</si>
  <si>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</si>
  <si>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</si>
  <si>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</si>
  <si>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</si>
  <si>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</si>
  <si>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</si>
  <si>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</si>
  <si>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</si>
  <si>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</si>
  <si>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</si>
  <si>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</si>
  <si>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</si>
  <si>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</si>
  <si>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</si>
  <si>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</si>
  <si>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</si>
  <si>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</si>
  <si>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</si>
  <si>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</si>
  <si>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</si>
  <si>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</si>
  <si>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</si>
  <si>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</si>
  <si>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</si>
  <si>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</si>
  <si>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</si>
  <si>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</si>
  <si>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</si>
  <si>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</si>
  <si>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</si>
  <si>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</si>
  <si>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</si>
  <si>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</si>
  <si>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</si>
  <si>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</si>
  <si>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</si>
  <si>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</si>
  <si>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</si>
  <si>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</si>
  <si>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</si>
  <si>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</si>
  <si>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</si>
  <si>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</si>
  <si>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</si>
  <si>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</si>
  <si>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</si>
  <si>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</si>
  <si>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</si>
  <si>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</si>
  <si>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</si>
  <si>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</si>
  <si>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</si>
  <si>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</si>
  <si>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</si>
  <si>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</si>
  <si>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</si>
  <si>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</si>
  <si>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</si>
  <si>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</si>
  <si>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</si>
  <si>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</si>
  <si>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</si>
  <si>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</si>
  <si>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</si>
  <si>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</si>
  <si>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</si>
  <si>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</si>
  <si>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</si>
  <si>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</si>
  <si>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</si>
  <si>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</si>
  <si>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</si>
  <si>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</si>
  <si>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</si>
  <si>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</si>
  <si>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</si>
  <si>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</si>
  <si>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</si>
  <si>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</si>
  <si>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</si>
  <si>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</si>
  <si>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</si>
  <si>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</si>
  <si>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</si>
  <si>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</si>
  <si>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</si>
  <si>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</si>
  <si>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</si>
  <si>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</si>
  <si>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</si>
  <si>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</si>
  <si>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</si>
  <si>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</si>
  <si>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</si>
  <si>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</si>
  <si>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</si>
  <si>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</si>
  <si>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</si>
  <si>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</si>
  <si>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</si>
  <si>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</si>
  <si>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</si>
  <si>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</si>
  <si>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</si>
  <si>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</si>
  <si>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</si>
  <si>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</si>
  <si>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</si>
  <si>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</si>
  <si>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</si>
  <si>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</si>
  <si>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</si>
  <si>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</si>
  <si>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</si>
  <si>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</si>
  <si>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</si>
  <si>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</si>
  <si>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</si>
  <si>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</si>
  <si>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</si>
  <si>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</si>
  <si>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</si>
  <si>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</si>
  <si>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</si>
  <si>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</si>
  <si>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</si>
  <si>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</si>
  <si>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</si>
  <si>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</si>
  <si>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</si>
  <si>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</si>
  <si>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</si>
  <si>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</si>
  <si>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</si>
  <si>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</si>
  <si>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</si>
  <si>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</si>
  <si>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</si>
  <si>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</si>
  <si>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</si>
  <si>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</si>
  <si>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</si>
  <si>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</si>
  <si>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</si>
  <si>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</si>
  <si>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</si>
  <si>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</si>
  <si>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</si>
  <si>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</si>
  <si>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</si>
  <si>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</si>
  <si>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</si>
  <si>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</si>
  <si>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</si>
  <si>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</si>
  <si>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</si>
  <si>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</si>
  <si>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</si>
  <si>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</si>
  <si>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</si>
  <si>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</si>
  <si>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</si>
  <si>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</si>
  <si>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</si>
  <si>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</si>
  <si>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</si>
  <si>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</si>
  <si>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</si>
  <si>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</si>
  <si>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</si>
  <si>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</si>
  <si>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</si>
  <si>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</si>
  <si>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</si>
  <si>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</si>
  <si>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</si>
  <si>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</si>
  <si>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</si>
  <si>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</si>
  <si>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</si>
  <si>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</si>
  <si>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</si>
  <si>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</si>
  <si>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</si>
  <si>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</si>
  <si>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</si>
  <si>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</si>
  <si>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</si>
  <si>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</si>
  <si>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</si>
  <si>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</si>
  <si>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</si>
  <si>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</si>
  <si>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</si>
  <si>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</si>
  <si>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</si>
  <si>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</si>
  <si>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</si>
  <si>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</si>
  <si>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</si>
  <si>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</si>
  <si>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</si>
  <si>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</si>
  <si>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</si>
  <si>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</si>
  <si>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</si>
  <si>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</si>
  <si>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</si>
  <si>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</si>
  <si>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</si>
  <si>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</si>
  <si>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</si>
  <si>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</si>
  <si>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</si>
  <si>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</si>
  <si>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</si>
  <si>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</si>
  <si>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</si>
  <si>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</si>
  <si>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</si>
  <si>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</si>
  <si>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</si>
  <si>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</si>
  <si>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</si>
  <si>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</si>
  <si>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</si>
  <si>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</si>
  <si>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</si>
  <si>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</si>
  <si>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</si>
  <si>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</si>
  <si>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</si>
  <si>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</si>
  <si>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</si>
  <si>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</si>
  <si>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</si>
  <si>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</si>
  <si>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</si>
  <si>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</si>
  <si>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</si>
  <si>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</si>
  <si>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</si>
  <si>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</si>
  <si>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</si>
  <si>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</si>
  <si>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</si>
  <si>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</si>
  <si>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</si>
  <si>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</si>
  <si>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</si>
  <si>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</si>
  <si>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</si>
  <si>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</si>
  <si>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</si>
  <si>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</si>
  <si>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</si>
  <si>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</si>
  <si>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</si>
  <si>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</si>
  <si>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</si>
  <si>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</si>
  <si>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</si>
  <si>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</si>
  <si>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</si>
  <si>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</si>
  <si>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</si>
  <si>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</si>
  <si>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</si>
  <si>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</si>
  <si>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</si>
  <si>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</si>
  <si>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</si>
  <si>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</si>
  <si>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</si>
  <si>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</si>
  <si>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</si>
  <si>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</si>
  <si>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</si>
  <si>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</si>
  <si>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</si>
  <si>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</si>
  <si>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</si>
  <si>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</si>
  <si>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</si>
  <si>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</si>
  <si>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</si>
  <si>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</si>
  <si>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</si>
  <si>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</si>
  <si>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</si>
  <si>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</si>
  <si>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</si>
  <si>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</si>
  <si>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</si>
  <si>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</si>
  <si>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</si>
  <si>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</si>
  <si>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</si>
  <si>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</si>
  <si>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</si>
  <si>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</si>
  <si>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</si>
  <si>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</si>
  <si>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</si>
  <si>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</si>
  <si>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</si>
  <si>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</si>
  <si>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</si>
  <si>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</si>
  <si>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</si>
  <si>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</si>
  <si>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</si>
  <si>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</si>
  <si>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</si>
  <si>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</si>
  <si>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</si>
  <si>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</si>
  <si>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</si>
  <si>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</si>
  <si>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</si>
  <si>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</si>
  <si>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</si>
  <si>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</si>
  <si>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</si>
  <si>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</si>
  <si>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</si>
  <si>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</si>
  <si>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</si>
  <si>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</si>
  <si>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</si>
  <si>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</si>
  <si>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</si>
  <si>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</si>
  <si>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</si>
  <si>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</si>
  <si>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</si>
  <si>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</si>
  <si>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</si>
  <si>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</si>
  <si>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</si>
  <si>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</si>
  <si>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</si>
  <si>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</si>
  <si>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</si>
  <si>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</si>
  <si>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</si>
  <si>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</si>
  <si>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</si>
  <si>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</si>
  <si>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</si>
  <si>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</si>
  <si>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</si>
  <si>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</si>
  <si>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</si>
  <si>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</si>
  <si>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</si>
  <si>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</si>
  <si>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</si>
  <si>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</si>
  <si>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</si>
  <si>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</si>
  <si>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</si>
  <si>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</si>
  <si>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</si>
  <si>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</si>
  <si>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</si>
  <si>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</si>
  <si>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</si>
  <si>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</si>
  <si>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</si>
  <si>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</si>
  <si>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</si>
  <si>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</si>
  <si>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</si>
  <si>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</si>
  <si>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</si>
  <si>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</si>
  <si>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</si>
  <si>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</si>
  <si>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</si>
  <si>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</si>
  <si>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</si>
  <si>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</si>
  <si>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</si>
  <si>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</si>
  <si>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</si>
  <si>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</si>
  <si>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</si>
  <si>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</si>
  <si>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</si>
  <si>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</si>
  <si>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</si>
  <si>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</si>
  <si>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</si>
  <si>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</si>
  <si>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</si>
  <si>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</si>
  <si>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</si>
  <si>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</si>
  <si>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</si>
  <si>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</si>
  <si>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</si>
  <si>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</si>
  <si>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</si>
  <si>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</si>
  <si>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</si>
  <si>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</si>
  <si>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</si>
  <si>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</si>
  <si>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</si>
  <si>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</si>
  <si>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</si>
  <si>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</si>
  <si>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</si>
  <si>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</si>
  <si>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</si>
  <si>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</si>
  <si>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</si>
  <si>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</si>
  <si>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</si>
  <si>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</si>
  <si>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</si>
  <si>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</si>
  <si>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</si>
  <si>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</si>
  <si>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</si>
  <si>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</si>
  <si>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</si>
  <si>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</si>
  <si>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</si>
  <si>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</si>
  <si>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</si>
  <si>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</si>
  <si>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</si>
  <si>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</si>
  <si>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</si>
  <si>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</si>
  <si>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</si>
  <si>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</si>
  <si>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</si>
  <si>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</si>
  <si>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</si>
  <si>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</si>
  <si>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</si>
  <si>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</si>
  <si>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</si>
  <si>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</si>
  <si>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</si>
  <si>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</si>
  <si>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</si>
  <si>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</si>
  <si>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</si>
  <si>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</si>
  <si>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</si>
  <si>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</si>
  <si>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</si>
  <si>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</si>
  <si>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</si>
  <si>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</si>
  <si>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</si>
  <si>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</si>
  <si>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</si>
  <si>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</si>
  <si>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</si>
  <si>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</si>
  <si>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</si>
  <si>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</si>
  <si>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</si>
  <si>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</si>
  <si>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</si>
  <si>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</si>
  <si>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</si>
  <si>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</si>
  <si>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</si>
  <si>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</si>
  <si>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</si>
  <si>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</si>
  <si>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</si>
  <si>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</si>
  <si>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</si>
  <si>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</si>
  <si>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</si>
  <si>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</si>
  <si>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</si>
  <si>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</si>
  <si>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</si>
  <si>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</si>
  <si>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</si>
  <si>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</si>
  <si>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</si>
  <si>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</si>
  <si>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</si>
  <si>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</si>
  <si>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</si>
  <si>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</si>
  <si>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</si>
  <si>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</si>
  <si>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</si>
  <si>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</si>
  <si>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</si>
  <si>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</si>
  <si>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</si>
  <si>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</si>
  <si>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</si>
  <si>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</si>
  <si>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</si>
  <si>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</si>
  <si>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</si>
  <si>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</si>
  <si>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</si>
  <si>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</si>
  <si>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</si>
  <si>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</si>
  <si>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</si>
  <si>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</si>
  <si>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</si>
  <si>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</si>
  <si>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</si>
  <si>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</si>
  <si>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</si>
  <si>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</si>
  <si>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</si>
  <si>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</si>
  <si>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</si>
  <si>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</si>
  <si>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</si>
  <si>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</si>
  <si>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</si>
  <si>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</si>
  <si>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</si>
  <si>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</si>
  <si>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</si>
  <si>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</si>
  <si>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</si>
  <si>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</si>
  <si>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</si>
  <si>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</si>
  <si>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</si>
  <si>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</si>
  <si>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</si>
  <si>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</si>
  <si>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</si>
  <si>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</si>
  <si>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</si>
  <si>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</si>
  <si>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</si>
  <si>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</si>
  <si>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</si>
  <si>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</si>
  <si>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</si>
  <si>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</si>
  <si>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</si>
  <si>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</si>
  <si>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</si>
  <si>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</si>
  <si>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</si>
  <si>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</si>
  <si>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</si>
  <si>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</si>
  <si>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</si>
  <si>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</si>
  <si>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</si>
  <si>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</si>
  <si>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</si>
  <si>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</si>
  <si>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</si>
  <si>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</si>
  <si>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</si>
  <si>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</si>
  <si>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</si>
  <si>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</si>
  <si>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</si>
  <si>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</si>
  <si>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</si>
  <si>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</si>
  <si>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</si>
  <si>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</si>
  <si>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</si>
  <si>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</si>
  <si>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</si>
  <si>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</si>
  <si>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</si>
  <si>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</si>
  <si>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</si>
  <si>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</si>
  <si>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</si>
  <si>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</si>
  <si>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</si>
  <si>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</si>
  <si>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</si>
  <si>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</si>
  <si>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</si>
  <si>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</si>
  <si>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</si>
  <si>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</si>
  <si>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</si>
  <si>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</si>
  <si>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</si>
  <si>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</si>
  <si>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</si>
  <si>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</si>
  <si>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</si>
  <si>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</si>
  <si>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</si>
  <si>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</si>
  <si>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</si>
  <si>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</si>
  <si>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</si>
  <si>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</si>
  <si>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</si>
  <si>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</si>
  <si>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</si>
  <si>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</si>
  <si>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</si>
  <si>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</si>
  <si>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</si>
  <si>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</si>
  <si>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</si>
  <si>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</si>
  <si>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</si>
  <si>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</si>
  <si>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</si>
  <si>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</si>
  <si>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</si>
  <si>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</si>
  <si>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</si>
  <si>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</si>
  <si>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</si>
  <si>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</si>
  <si>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</si>
  <si>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</si>
  <si>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</si>
  <si>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</si>
  <si>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</si>
  <si>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</si>
  <si>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</si>
  <si>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</si>
  <si>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</si>
  <si>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</si>
  <si>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</si>
  <si>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</si>
  <si>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</si>
  <si>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</si>
  <si>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</si>
  <si>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</si>
  <si>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</si>
  <si>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</si>
  <si>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</si>
  <si>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</si>
  <si>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</si>
  <si>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</si>
  <si>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</si>
  <si>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</si>
  <si>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</si>
  <si>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</si>
  <si>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</si>
  <si>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</si>
  <si>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</si>
  <si>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</si>
  <si>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</si>
  <si>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</si>
  <si>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</si>
  <si>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</si>
  <si>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</si>
  <si>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</si>
  <si>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</si>
  <si>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</si>
  <si>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</si>
  <si>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</si>
  <si>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</si>
  <si>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</si>
  <si>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</si>
  <si>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</si>
  <si>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</si>
  <si>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</si>
  <si>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</si>
  <si>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</si>
  <si>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</si>
  <si>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</si>
  <si>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</si>
  <si>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</si>
  <si>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</si>
  <si>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</si>
  <si>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</si>
  <si>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</si>
  <si>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</si>
  <si>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</si>
  <si>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</si>
  <si>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</si>
  <si>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</si>
  <si>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</si>
  <si>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</si>
  <si>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</si>
  <si>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</si>
  <si>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</si>
  <si>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</si>
  <si>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</si>
  <si>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</si>
  <si>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</si>
  <si>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</si>
  <si>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</si>
  <si>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</si>
  <si>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</si>
  <si>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</si>
  <si>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</si>
  <si>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</si>
  <si>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</si>
  <si>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</si>
  <si>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</si>
  <si>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</si>
  <si>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</si>
  <si>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</si>
  <si>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</si>
  <si>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</si>
  <si>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</si>
  <si>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</si>
  <si>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</si>
  <si>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</si>
  <si>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</si>
  <si>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</si>
  <si>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</si>
  <si>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</si>
  <si>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</si>
  <si>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</si>
  <si>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</si>
  <si>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</si>
  <si>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</si>
  <si>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</si>
  <si>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</si>
  <si>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</si>
  <si>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</si>
  <si>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</si>
  <si>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</si>
  <si>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</si>
  <si>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</si>
  <si>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</si>
  <si>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</si>
  <si>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</si>
  <si>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</si>
  <si>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</si>
  <si>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</si>
  <si>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</si>
  <si>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</si>
  <si>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</si>
  <si>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</si>
  <si>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</si>
  <si>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</si>
  <si>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</si>
  <si>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</si>
  <si>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</si>
  <si>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</si>
  <si>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</si>
  <si>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</si>
  <si>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</si>
  <si>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</si>
  <si>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</si>
  <si>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</si>
  <si>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</si>
  <si>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</si>
  <si>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</si>
  <si>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</si>
  <si>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</si>
  <si>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</si>
  <si>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</si>
  <si>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</si>
  <si>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</si>
  <si>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</si>
  <si>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</si>
  <si>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</si>
  <si>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</si>
  <si>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</si>
  <si>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</si>
  <si>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</si>
  <si>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</si>
  <si>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</si>
  <si>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</si>
  <si>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</si>
  <si>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</si>
  <si>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</si>
  <si>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</si>
  <si>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</si>
  <si>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</si>
  <si>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</si>
  <si>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</si>
  <si>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</si>
  <si>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</si>
  <si>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</si>
  <si>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</si>
  <si>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</si>
  <si>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</si>
  <si>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</si>
  <si>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</si>
  <si>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</si>
  <si>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</si>
  <si>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</si>
  <si>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</si>
  <si>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</si>
  <si>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</si>
  <si>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</si>
  <si>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</si>
  <si>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</si>
  <si>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</si>
  <si>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</si>
  <si>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</si>
  <si>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</si>
  <si>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</si>
  <si>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</si>
  <si>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</si>
  <si>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</si>
  <si>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</si>
  <si>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</si>
  <si>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</si>
  <si>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</si>
  <si>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</si>
  <si>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</si>
  <si>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</si>
  <si>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</si>
  <si>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</si>
  <si>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</si>
  <si>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</si>
  <si>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</si>
  <si>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</si>
  <si>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</si>
  <si>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</si>
  <si>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</si>
  <si>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</si>
  <si>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</si>
  <si>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</si>
  <si>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</si>
  <si>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</si>
  <si>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</si>
  <si>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</si>
  <si>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</si>
  <si>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</si>
  <si>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</si>
  <si>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</si>
  <si>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</si>
  <si>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</si>
  <si>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</si>
  <si>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</si>
  <si>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</si>
  <si>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</si>
  <si>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</si>
  <si>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</si>
  <si>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</si>
  <si>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</si>
  <si>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</si>
  <si>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</si>
  <si>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</si>
  <si>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</si>
  <si>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</si>
  <si>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</si>
  <si>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</si>
  <si>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</si>
  <si>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</si>
  <si>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</si>
  <si>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</si>
  <si>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</si>
  <si>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</si>
  <si>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</si>
  <si>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</si>
  <si>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</si>
  <si>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</si>
  <si>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</si>
  <si>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</si>
  <si>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</si>
  <si>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</si>
  <si>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</si>
  <si>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</si>
  <si>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</si>
  <si>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</si>
  <si>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</si>
  <si>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</si>
  <si>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</si>
  <si>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</si>
  <si>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</si>
  <si>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</si>
  <si>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</si>
  <si>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</si>
  <si>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</si>
  <si>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</si>
  <si>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</si>
  <si>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</si>
  <si>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</si>
  <si>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</si>
  <si>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</si>
  <si>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</si>
  <si>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</si>
  <si>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</si>
  <si>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</si>
  <si>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</si>
  <si>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</si>
  <si>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</si>
  <si>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</si>
  <si>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</si>
  <si>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</si>
  <si>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</si>
  <si>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</si>
  <si>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</si>
  <si>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</si>
  <si>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</si>
  <si>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</si>
  <si>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</si>
  <si>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</si>
  <si>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</si>
  <si>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</si>
  <si>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</si>
  <si>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</si>
  <si>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</si>
  <si>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</si>
  <si>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</si>
  <si>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</si>
  <si>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</si>
  <si>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</si>
  <si>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</si>
  <si>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</si>
  <si>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</si>
  <si>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</si>
  <si>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</si>
  <si>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</si>
  <si>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</si>
  <si>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</si>
  <si>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</si>
  <si>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</si>
  <si>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</si>
  <si>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</si>
  <si>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</si>
  <si>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</si>
  <si>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</si>
  <si>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</si>
  <si>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</si>
  <si>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</si>
  <si>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</si>
  <si>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</si>
  <si>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</si>
  <si>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</si>
  <si>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</si>
  <si>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</si>
  <si>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</si>
  <si>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</si>
  <si>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</si>
  <si>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</si>
  <si>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</si>
  <si>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</si>
  <si>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</si>
  <si>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</si>
  <si>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</si>
  <si>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</si>
  <si>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</si>
  <si>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</si>
  <si>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</si>
  <si>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</si>
  <si>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</si>
  <si>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</si>
  <si>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</si>
  <si>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</si>
  <si>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</si>
  <si>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</si>
  <si>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</si>
  <si>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</si>
  <si>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</si>
  <si>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</si>
  <si>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</si>
  <si>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</si>
  <si>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</si>
  <si>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</si>
  <si>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</si>
  <si>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</si>
  <si>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</si>
  <si>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</si>
  <si>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</si>
  <si>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</si>
  <si>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</si>
  <si>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</si>
  <si>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</si>
  <si>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</si>
  <si>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</si>
  <si>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</si>
  <si>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</si>
  <si>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</si>
  <si>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</si>
  <si>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</si>
  <si>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</si>
  <si>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</si>
  <si>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</si>
  <si>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</si>
  <si>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</si>
  <si>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</si>
  <si>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</si>
  <si>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</si>
  <si>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</si>
  <si>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</si>
  <si>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</si>
  <si>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</si>
  <si>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</si>
  <si>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</si>
  <si>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</si>
  <si>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</si>
  <si>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</si>
  <si>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</si>
  <si>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</si>
  <si>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</si>
  <si>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</si>
  <si>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</si>
  <si>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</si>
  <si>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</si>
  <si>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</si>
  <si>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</si>
  <si>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</si>
  <si>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</si>
  <si>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</si>
  <si>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</si>
  <si>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</si>
  <si>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</si>
  <si>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</si>
  <si>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</si>
  <si>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</si>
  <si>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</si>
  <si>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</si>
  <si>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</si>
  <si>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</si>
  <si>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</si>
  <si>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</si>
  <si>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</si>
  <si>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</si>
  <si>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</si>
  <si>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</si>
  <si>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</si>
  <si>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</si>
  <si>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</si>
  <si>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</si>
  <si>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</si>
  <si>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</si>
  <si>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</si>
  <si>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</si>
  <si>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</si>
  <si>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</si>
  <si>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</si>
  <si>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</si>
  <si>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</si>
  <si>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</si>
  <si>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</si>
  <si>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</si>
  <si>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</si>
  <si>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</si>
  <si>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</si>
  <si>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</si>
  <si>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</si>
  <si>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</si>
  <si>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</si>
  <si>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</si>
  <si>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</si>
  <si>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</si>
  <si>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</si>
  <si>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</si>
  <si>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</si>
  <si>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</si>
  <si>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</si>
  <si>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</si>
  <si>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</si>
  <si>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</si>
  <si>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</si>
  <si>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</si>
  <si>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</si>
  <si>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</si>
  <si>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</si>
  <si>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</si>
  <si>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</si>
  <si>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</si>
  <si>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</si>
  <si>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</si>
  <si>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</si>
  <si>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</si>
  <si>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</si>
  <si>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</si>
  <si>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</si>
  <si>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</si>
  <si>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</si>
  <si>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</si>
  <si>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</si>
  <si>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</si>
  <si>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</si>
  <si>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</si>
  <si>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</si>
  <si>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</si>
  <si>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</si>
  <si>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</si>
  <si>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</si>
  <si>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</si>
  <si>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</si>
  <si>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</si>
  <si>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</si>
  <si>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</si>
  <si>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</si>
  <si>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</si>
  <si>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</si>
  <si>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</si>
  <si>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</si>
  <si>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</si>
  <si>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</si>
  <si>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</si>
  <si>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</si>
  <si>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</si>
  <si>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</si>
  <si>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</si>
  <si>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</si>
  <si>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</si>
  <si>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</si>
  <si>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</si>
  <si>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</si>
  <si>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</si>
  <si>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</si>
  <si>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</si>
  <si>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</si>
  <si>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</si>
  <si>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</si>
  <si>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</si>
  <si>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</si>
  <si>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</si>
  <si>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</si>
  <si>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</si>
  <si>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</si>
  <si>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</si>
  <si>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</si>
  <si>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</si>
  <si>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</si>
  <si>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</si>
  <si>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</si>
  <si>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</si>
  <si>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</si>
  <si>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</si>
  <si>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</si>
  <si>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</si>
  <si>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</si>
  <si>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</si>
  <si>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</si>
  <si>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</si>
  <si>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</si>
  <si>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</si>
  <si>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</si>
  <si>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</si>
  <si>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</si>
  <si>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</si>
  <si>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</si>
  <si>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</si>
  <si>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</si>
  <si>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</si>
  <si>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</si>
  <si>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</si>
  <si>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</si>
  <si>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</si>
  <si>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</si>
  <si>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</si>
  <si>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</si>
  <si>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</si>
  <si>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</si>
  <si>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</si>
  <si>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</si>
  <si>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</si>
  <si>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</si>
  <si>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</si>
  <si>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</si>
  <si>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</si>
  <si>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</si>
  <si>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</si>
  <si>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</si>
  <si>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</si>
  <si>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</si>
  <si>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</si>
  <si>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</si>
  <si>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</si>
  <si>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</si>
  <si>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</si>
  <si>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</si>
  <si>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</si>
  <si>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</si>
  <si>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</si>
  <si>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</si>
  <si>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</si>
  <si>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</si>
  <si>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</si>
  <si>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</si>
  <si>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</si>
  <si>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</si>
  <si>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</si>
  <si>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</si>
  <si>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</si>
  <si>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</si>
  <si>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</si>
  <si>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</si>
  <si>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</si>
  <si>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</si>
  <si>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</si>
  <si>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</si>
  <si>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</si>
  <si>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</si>
  <si>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</si>
  <si>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</si>
  <si>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</si>
  <si>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</si>
  <si>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</si>
  <si>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</si>
  <si>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</si>
  <si>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</si>
  <si>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</si>
  <si>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</si>
  <si>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</si>
  <si>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</si>
  <si>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</si>
  <si>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</si>
  <si>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</si>
  <si>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</si>
  <si>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</si>
  <si>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</si>
  <si>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</si>
  <si>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</si>
  <si>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</si>
  <si>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</si>
  <si>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</si>
  <si>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</si>
  <si>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</si>
  <si>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</si>
  <si>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</si>
  <si>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</si>
  <si>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</si>
  <si>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</si>
  <si>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</si>
  <si>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</si>
  <si>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</si>
  <si>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</si>
  <si>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</si>
  <si>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</si>
  <si>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</si>
  <si>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</si>
  <si>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</si>
  <si>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</si>
  <si>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</si>
  <si>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</si>
  <si>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</si>
  <si>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</si>
  <si>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</si>
  <si>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</si>
  <si>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</si>
  <si>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</si>
  <si>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</si>
  <si>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</si>
  <si>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</si>
  <si>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</si>
  <si>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</si>
  <si>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</si>
  <si>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</si>
  <si>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</si>
  <si>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</si>
  <si>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</si>
  <si>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</si>
  <si>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</si>
  <si>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</si>
  <si>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</si>
  <si>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</si>
  <si>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</si>
  <si>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</si>
  <si>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</si>
  <si>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</si>
  <si>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</si>
  <si>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</si>
  <si>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</si>
  <si>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</si>
  <si>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</si>
  <si>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</si>
  <si>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</si>
  <si>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</si>
  <si>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</si>
  <si>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</si>
  <si>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</si>
  <si>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</si>
  <si>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</si>
  <si>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</si>
  <si>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</si>
  <si>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</si>
  <si>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</si>
  <si>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</si>
  <si>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</si>
  <si>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</si>
  <si>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</si>
  <si>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</si>
  <si>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</si>
  <si>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</si>
  <si>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</si>
  <si>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</si>
  <si>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</si>
  <si>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</si>
  <si>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</si>
  <si>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</si>
  <si>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</si>
  <si>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</si>
  <si>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</si>
  <si>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</si>
  <si>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</si>
  <si>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</si>
  <si>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</si>
  <si>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</si>
  <si>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</si>
  <si>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</si>
  <si>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</si>
  <si>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</si>
  <si>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</si>
  <si>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</si>
  <si>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</si>
  <si>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</si>
  <si>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</si>
  <si>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</si>
  <si>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</si>
  <si>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</si>
  <si>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</si>
  <si>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</si>
  <si>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</si>
  <si>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</si>
  <si>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</si>
  <si>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</si>
  <si>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</si>
  <si>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</si>
  <si>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</si>
  <si>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</si>
  <si>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</si>
  <si>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</si>
  <si>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</si>
  <si>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</si>
  <si>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</si>
  <si>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</si>
  <si>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</si>
  <si>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</si>
  <si>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</si>
  <si>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</si>
  <si>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</si>
  <si>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</si>
  <si>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</si>
  <si>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</si>
  <si>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</si>
  <si>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</si>
  <si>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</si>
  <si>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</si>
  <si>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</si>
  <si>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</si>
  <si>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</si>
  <si>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</si>
  <si>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</si>
  <si>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</si>
  <si>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</si>
  <si>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</si>
  <si>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</si>
  <si>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</si>
  <si>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</si>
  <si>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</si>
  <si>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</si>
  <si>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</si>
  <si>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</si>
  <si>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</si>
  <si>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</si>
  <si>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</si>
  <si>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</si>
  <si>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</si>
  <si>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</si>
  <si>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</si>
  <si>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</si>
  <si>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</si>
  <si>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</si>
  <si>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</si>
  <si>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</si>
  <si>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</si>
  <si>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</si>
  <si>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</si>
  <si>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</si>
  <si>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</si>
  <si>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</si>
  <si>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</si>
  <si>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</si>
  <si>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</si>
  <si>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</si>
  <si>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</si>
  <si>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</si>
  <si>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</si>
  <si>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</si>
  <si>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</si>
  <si>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</si>
  <si>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</si>
  <si>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</si>
  <si>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</si>
  <si>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</si>
  <si>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</si>
  <si>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</si>
  <si>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</si>
  <si>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</si>
  <si>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</si>
  <si>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</si>
  <si>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</si>
  <si>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</si>
  <si>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</si>
  <si>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</si>
  <si>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</si>
  <si>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</si>
  <si>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</si>
  <si>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</si>
  <si>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</si>
  <si>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</si>
  <si>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</si>
  <si>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</si>
  <si>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</si>
  <si>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</si>
  <si>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</si>
  <si>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</si>
  <si>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</si>
  <si>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</si>
  <si>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</si>
  <si>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</si>
  <si>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</si>
  <si>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</si>
  <si>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</si>
  <si>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</si>
  <si>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</si>
  <si>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</si>
  <si>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</si>
  <si>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</si>
  <si>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</si>
  <si>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</si>
  <si>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</si>
  <si>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</si>
  <si>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</si>
  <si>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</si>
  <si>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</si>
  <si>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</si>
  <si>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</si>
  <si>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</si>
  <si>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</si>
  <si>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</si>
  <si>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</si>
  <si>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</si>
  <si>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</si>
  <si>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</si>
  <si>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</si>
  <si>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</si>
  <si>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</si>
  <si>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</si>
  <si>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</si>
  <si>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</si>
  <si>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</si>
  <si>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</si>
  <si>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</si>
  <si>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</si>
  <si>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</si>
  <si>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</si>
  <si>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</si>
  <si>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</si>
  <si>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</si>
  <si>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</si>
  <si>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</si>
  <si>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</si>
  <si>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</si>
  <si>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</si>
  <si>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</si>
  <si>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</si>
  <si>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</si>
  <si>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</si>
  <si>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</si>
  <si>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</si>
  <si>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</si>
  <si>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</si>
  <si>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</si>
  <si>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</si>
  <si>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</si>
  <si>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</si>
  <si>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</si>
  <si>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</si>
  <si>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</si>
  <si>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</si>
  <si>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</si>
  <si>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</si>
  <si>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</si>
  <si>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</si>
  <si>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</si>
  <si>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</si>
  <si>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</si>
  <si>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</si>
  <si>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</si>
  <si>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</si>
  <si>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</si>
  <si>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</si>
  <si>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</si>
  <si>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</si>
  <si>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</si>
  <si>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</si>
  <si>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</si>
  <si>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</si>
  <si>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</si>
  <si>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</si>
  <si>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</si>
  <si>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</si>
  <si>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</si>
  <si>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</si>
  <si>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</si>
  <si>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</si>
  <si>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</si>
  <si>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</si>
  <si>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</si>
  <si>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</si>
  <si>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</si>
  <si>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</si>
  <si>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</si>
  <si>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</si>
  <si>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</si>
  <si>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</si>
  <si>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</si>
  <si>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</si>
  <si>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</si>
  <si>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</si>
  <si>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</si>
  <si>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</si>
  <si>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</si>
  <si>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</si>
  <si>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</si>
  <si>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</si>
  <si>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</si>
  <si>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</si>
  <si>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</si>
  <si>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</si>
  <si>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</si>
  <si>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</si>
  <si>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</si>
  <si>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</si>
  <si>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</si>
  <si>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</si>
  <si>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</si>
  <si>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</si>
  <si>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</si>
  <si>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</si>
  <si>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</si>
  <si>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</si>
  <si>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</si>
  <si>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</si>
  <si>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</si>
  <si>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</si>
  <si>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</si>
  <si>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</si>
  <si>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</si>
  <si>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</si>
  <si>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</si>
  <si>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</si>
  <si>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</si>
  <si>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</si>
  <si>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</si>
  <si>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</si>
  <si>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</si>
  <si>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</si>
  <si>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</si>
  <si>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</si>
  <si>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</si>
  <si>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</si>
  <si>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</si>
  <si>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</si>
  <si>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</si>
  <si>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</si>
  <si>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</si>
  <si>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</si>
  <si>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</si>
  <si>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</si>
  <si>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</si>
  <si>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</si>
  <si>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</si>
  <si>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</si>
  <si>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</si>
  <si>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</si>
  <si>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</si>
  <si>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</si>
  <si>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</si>
  <si>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</si>
  <si>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</si>
  <si>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</si>
  <si>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</si>
  <si>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</si>
  <si>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</si>
  <si>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</si>
  <si>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</si>
  <si>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</si>
  <si>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</si>
  <si>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</si>
  <si>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</si>
  <si>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</si>
  <si>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</si>
  <si>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</si>
  <si>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</si>
  <si>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</si>
  <si>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</si>
  <si>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</si>
  <si>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</si>
  <si>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</si>
  <si>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</si>
  <si>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</si>
  <si>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</si>
  <si>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</si>
  <si>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</si>
  <si>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</si>
  <si>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</si>
  <si>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</si>
  <si>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</si>
  <si>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</si>
  <si>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</si>
  <si>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</si>
  <si>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</si>
  <si>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</si>
  <si>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</si>
  <si>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</si>
  <si>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</si>
  <si>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</si>
  <si>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</si>
  <si>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</si>
  <si>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</si>
  <si>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</si>
  <si>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</si>
  <si>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</si>
  <si>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</si>
  <si>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</si>
  <si>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</si>
  <si>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</si>
  <si>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</si>
  <si>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</si>
  <si>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</si>
  <si>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</si>
  <si>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</si>
  <si>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</si>
  <si>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</si>
  <si>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</si>
  <si>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</si>
  <si>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</si>
  <si>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</si>
  <si>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</si>
  <si>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</si>
  <si>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</si>
  <si>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</si>
  <si>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</si>
  <si>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</si>
  <si>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</si>
  <si>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</si>
  <si>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</si>
  <si>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</si>
  <si>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</si>
  <si>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</si>
  <si>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</si>
  <si>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</si>
  <si>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</si>
  <si>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</si>
  <si>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</si>
  <si>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</si>
  <si>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</si>
  <si>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</si>
  <si>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</si>
  <si>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</si>
  <si>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</si>
  <si>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</si>
  <si>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</si>
  <si>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</si>
  <si>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</si>
  <si>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</si>
  <si>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</si>
  <si>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</si>
  <si>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</si>
  <si>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</si>
  <si>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</si>
  <si>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</si>
  <si>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</si>
  <si>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</si>
  <si>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</si>
  <si>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</si>
  <si>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</si>
  <si>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</si>
  <si>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</si>
  <si>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</si>
  <si>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</si>
  <si>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</si>
  <si>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</si>
  <si>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</si>
  <si>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</si>
  <si>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</si>
  <si>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</si>
  <si>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</si>
  <si>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</si>
  <si>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</si>
  <si>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</si>
  <si>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</si>
  <si>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</si>
  <si>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</si>
  <si>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</si>
  <si>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</si>
  <si>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</si>
  <si>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</si>
  <si>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</si>
  <si>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</si>
  <si>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</si>
  <si>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</si>
  <si>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</si>
  <si>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</si>
  <si>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</si>
  <si>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</si>
  <si>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</si>
  <si>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</si>
  <si>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</si>
  <si>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</si>
  <si>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</si>
  <si>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</si>
  <si>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</si>
  <si>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</si>
  <si>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</si>
  <si>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</si>
  <si>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</si>
  <si>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</si>
  <si>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</si>
  <si>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</si>
  <si>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</si>
  <si>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</si>
  <si>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</si>
  <si>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</si>
  <si>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</si>
  <si>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</si>
  <si>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</si>
  <si>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</si>
  <si>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</si>
  <si>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</si>
  <si>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</si>
  <si>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</si>
  <si>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</si>
  <si>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</si>
  <si>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</si>
  <si>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</si>
  <si>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</si>
  <si>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</si>
  <si>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</si>
  <si>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</si>
  <si>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</si>
  <si>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</si>
  <si>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</si>
  <si>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</si>
  <si>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</si>
  <si>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</si>
  <si>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</si>
  <si>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</si>
  <si>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</si>
  <si>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</si>
  <si>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</si>
  <si>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</si>
  <si>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</si>
  <si>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</si>
  <si>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</si>
  <si>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</si>
  <si>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</si>
  <si>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</si>
  <si>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</si>
  <si>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</si>
  <si>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</si>
  <si>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</si>
  <si>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</si>
  <si>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</si>
  <si>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</si>
  <si>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</si>
  <si>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</si>
  <si>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</si>
  <si>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</si>
  <si>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</si>
  <si>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</si>
  <si>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</si>
  <si>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</si>
  <si>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</si>
  <si>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</si>
  <si>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</si>
  <si>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</si>
  <si>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</si>
  <si>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</si>
  <si>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</si>
  <si>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</si>
  <si>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</si>
  <si>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</si>
  <si>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</si>
  <si>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</si>
  <si>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</si>
  <si>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</si>
  <si>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</si>
  <si>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</si>
  <si>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</si>
  <si>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</si>
  <si>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</si>
  <si>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</si>
  <si>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</si>
  <si>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</si>
  <si>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</si>
  <si>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</si>
  <si>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</si>
  <si>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</si>
  <si>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</si>
  <si>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</si>
  <si>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</si>
  <si>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</si>
  <si>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</si>
  <si>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</si>
  <si>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</si>
  <si>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</si>
  <si>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</si>
  <si>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</si>
  <si>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</si>
  <si>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</si>
  <si>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</si>
  <si>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</si>
  <si>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</si>
  <si>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</si>
  <si>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</si>
  <si>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</si>
  <si>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</si>
  <si>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</si>
  <si>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</si>
  <si>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</si>
  <si>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</si>
  <si>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</si>
  <si>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</si>
  <si>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</si>
  <si>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</si>
  <si>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</si>
  <si>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</si>
  <si>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</si>
  <si>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</si>
  <si>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</si>
  <si>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</si>
  <si>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</si>
  <si>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</si>
  <si>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</si>
  <si>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</si>
  <si>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</si>
  <si>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</si>
  <si>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</si>
  <si>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</si>
  <si>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</si>
  <si>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</si>
  <si>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</si>
  <si>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</si>
  <si>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</si>
  <si>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</si>
  <si>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</si>
  <si>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</si>
  <si>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</si>
  <si>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</si>
  <si>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</si>
  <si>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</si>
  <si>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</si>
  <si>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</si>
  <si>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</si>
  <si>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</si>
  <si>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</si>
  <si>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</si>
  <si>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</si>
  <si>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</si>
  <si>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</si>
  <si>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</si>
  <si>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</si>
  <si>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</si>
  <si>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</si>
  <si>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</si>
  <si>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</si>
  <si>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</si>
  <si>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</si>
  <si>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</si>
  <si>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</si>
  <si>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</si>
  <si>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</si>
  <si>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</si>
  <si>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</si>
  <si>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</si>
  <si>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</si>
  <si>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</si>
  <si>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</si>
  <si>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</si>
  <si>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</si>
  <si>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</si>
  <si>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</si>
  <si>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</si>
  <si>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</si>
  <si>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</si>
  <si>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</si>
  <si>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</si>
  <si>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</si>
  <si>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</si>
  <si>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</si>
  <si>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</si>
  <si>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</si>
  <si>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</si>
  <si>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</si>
  <si>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</si>
  <si>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</si>
  <si>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</si>
  <si>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</si>
  <si>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</si>
  <si>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</si>
  <si>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</si>
  <si>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</si>
  <si>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</si>
  <si>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</si>
  <si>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</si>
  <si>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</si>
  <si>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</si>
  <si>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</si>
  <si>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</si>
  <si>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</si>
  <si>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</si>
  <si>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</si>
  <si>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</si>
  <si>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</si>
  <si>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</si>
  <si>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</si>
  <si>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</si>
  <si>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</si>
  <si>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</si>
  <si>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</si>
  <si>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</si>
  <si>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</si>
  <si>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</si>
  <si>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</si>
  <si>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</si>
  <si>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</si>
  <si>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</si>
  <si>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</si>
  <si>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</si>
  <si>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</si>
  <si>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</si>
  <si>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</si>
  <si>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</si>
  <si>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</si>
  <si>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</si>
  <si>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</si>
  <si>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</si>
  <si>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</si>
  <si>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</si>
  <si>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</si>
  <si>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</si>
  <si>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</si>
  <si>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</si>
  <si>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</si>
  <si>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</si>
  <si>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</si>
  <si>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</si>
  <si>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</si>
  <si>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</si>
  <si>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</si>
  <si>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</si>
  <si>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</si>
  <si>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</si>
  <si>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</si>
  <si>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</si>
  <si>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</si>
  <si>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</si>
  <si>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</si>
  <si>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</si>
  <si>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</si>
  <si>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</si>
  <si>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</si>
  <si>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</si>
  <si>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</si>
  <si>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</si>
  <si>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</si>
  <si>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</si>
  <si>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</si>
  <si>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</si>
  <si>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</si>
  <si>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</si>
  <si>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</si>
  <si>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</si>
  <si>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</si>
  <si>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</si>
  <si>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</si>
  <si>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</si>
  <si>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</si>
  <si>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</si>
  <si>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</si>
  <si>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</si>
  <si>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</si>
  <si>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</si>
  <si>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</si>
  <si>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</si>
  <si>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</si>
  <si>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</si>
  <si>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</si>
  <si>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</si>
  <si>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</si>
  <si>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</si>
  <si>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</si>
  <si>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</si>
  <si>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</si>
  <si>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</si>
  <si>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</si>
  <si>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</si>
  <si>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</si>
  <si>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</si>
  <si>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</si>
  <si>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</si>
  <si>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</si>
  <si>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</si>
  <si>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</si>
  <si>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</si>
  <si>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</si>
  <si>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</si>
  <si>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</si>
  <si>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</si>
  <si>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</si>
  <si>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</si>
  <si>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</si>
  <si>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</si>
  <si>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</si>
  <si>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</si>
  <si>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</si>
  <si>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</si>
  <si>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</si>
  <si>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</si>
  <si>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</si>
  <si>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</si>
  <si>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</si>
  <si>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</si>
  <si>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</si>
  <si>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</si>
  <si>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</si>
  <si>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</si>
  <si>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</si>
  <si>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</si>
  <si>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</si>
  <si>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</si>
  <si>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</si>
  <si>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</si>
  <si>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</si>
  <si>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</si>
  <si>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</si>
  <si>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</si>
  <si>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</si>
  <si>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</si>
  <si>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</si>
  <si>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</si>
  <si>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</si>
  <si>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</si>
  <si>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</si>
  <si>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</si>
  <si>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</si>
  <si>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</si>
  <si>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</si>
  <si>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</si>
  <si>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</si>
  <si>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</si>
  <si>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</si>
  <si>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</si>
  <si>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</si>
  <si>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</si>
  <si>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</si>
  <si>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</si>
  <si>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</si>
  <si>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</si>
  <si>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</si>
  <si>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</si>
  <si>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</si>
  <si>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</si>
  <si>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</si>
  <si>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</si>
  <si>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</si>
  <si>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</si>
  <si>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</si>
  <si>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</si>
  <si>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</si>
  <si>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</si>
  <si>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</si>
  <si>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</si>
  <si>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</si>
  <si>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</si>
  <si>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</si>
  <si>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</si>
  <si>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</si>
  <si>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</si>
  <si>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</si>
  <si>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</si>
  <si>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</si>
  <si>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</si>
  <si>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</si>
  <si>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</si>
  <si>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</si>
  <si>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</si>
  <si>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</si>
  <si>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</si>
  <si>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</si>
  <si>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</si>
  <si>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</si>
  <si>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</si>
  <si>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</si>
  <si>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</si>
  <si>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</si>
  <si>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</si>
  <si>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</si>
  <si>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</si>
  <si>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</si>
  <si>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</si>
  <si>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</si>
  <si>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</si>
  <si>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</si>
  <si>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</si>
  <si>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</si>
  <si>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</si>
  <si>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</si>
  <si>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</si>
  <si>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</si>
  <si>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</si>
  <si>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</si>
  <si>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</si>
  <si>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</si>
  <si>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</si>
  <si>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</si>
  <si>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</si>
  <si>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</si>
  <si>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</si>
  <si>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</si>
  <si>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</si>
  <si>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</si>
  <si>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</si>
  <si>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</si>
  <si>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</si>
  <si>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</si>
  <si>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</si>
  <si>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</si>
  <si>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</si>
  <si>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</si>
  <si>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</si>
  <si>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</si>
  <si>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</si>
  <si>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</si>
  <si>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</si>
  <si>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</si>
  <si>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</si>
  <si>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</si>
  <si>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</si>
  <si>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</si>
  <si>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</si>
  <si>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</si>
  <si>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</si>
  <si>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</si>
  <si>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</si>
  <si>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</si>
  <si>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</si>
  <si>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</si>
  <si>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</si>
  <si>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</si>
  <si>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</si>
  <si>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</si>
  <si>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</si>
  <si>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</si>
  <si>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</si>
  <si>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</si>
  <si>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</si>
  <si>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</si>
  <si>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</si>
  <si>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</si>
  <si>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</si>
  <si>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</si>
  <si>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</si>
  <si>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</si>
  <si>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</si>
  <si>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</si>
  <si>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</si>
  <si>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</si>
  <si>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</si>
  <si>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</si>
  <si>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</si>
  <si>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</si>
  <si>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</si>
  <si>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</si>
  <si>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</si>
  <si>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</si>
  <si>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</si>
  <si>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</si>
  <si>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</si>
  <si>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</si>
  <si>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</si>
  <si>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</si>
  <si>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</si>
  <si>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</si>
  <si>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</si>
  <si>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</si>
  <si>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</si>
  <si>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</si>
  <si>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</si>
  <si>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</si>
  <si>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</si>
  <si>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</si>
  <si>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</si>
  <si>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</si>
  <si>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</si>
  <si>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</si>
  <si>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</si>
  <si>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</si>
  <si>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</si>
  <si>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</si>
  <si>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</si>
  <si>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</si>
  <si>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</si>
  <si>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</si>
  <si>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</si>
  <si>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</si>
  <si>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</si>
  <si>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</si>
  <si>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</si>
  <si>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</si>
  <si>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</si>
  <si>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</si>
  <si>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</si>
  <si>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</si>
  <si>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</si>
  <si>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</si>
  <si>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</si>
  <si>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</si>
  <si>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</si>
  <si>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</si>
  <si>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</si>
  <si>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</si>
  <si>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</si>
  <si>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</si>
  <si>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</si>
  <si>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</si>
  <si>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</si>
  <si>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</si>
  <si>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</si>
  <si>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</si>
  <si>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</si>
  <si>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</si>
  <si>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</si>
  <si>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</si>
  <si>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</si>
  <si>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</si>
  <si>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</si>
  <si>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</si>
  <si>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</si>
  <si>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</si>
  <si>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</si>
  <si>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</si>
  <si>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</si>
  <si>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</si>
  <si>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</si>
  <si>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</si>
  <si>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</si>
  <si>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</si>
  <si>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</si>
  <si>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</si>
  <si>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</si>
  <si>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</si>
  <si>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</si>
  <si>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</si>
  <si>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</si>
  <si>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</si>
  <si>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</si>
  <si>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</si>
  <si>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</si>
  <si>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</si>
  <si>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</si>
  <si>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</si>
  <si>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</si>
  <si>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</si>
  <si>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</si>
  <si>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</si>
  <si>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</si>
  <si>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</si>
  <si>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</si>
  <si>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</si>
  <si>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</si>
  <si>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</si>
  <si>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</si>
  <si>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</si>
  <si>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</si>
  <si>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</si>
  <si>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</si>
  <si>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</si>
  <si>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</si>
  <si>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</si>
  <si>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</si>
  <si>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</si>
  <si>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</si>
  <si>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</si>
  <si>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</si>
  <si>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</si>
  <si>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</si>
  <si>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</si>
  <si>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</si>
  <si>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</si>
  <si>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</si>
  <si>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</si>
  <si>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</si>
  <si>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</si>
  <si>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</si>
  <si>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</si>
  <si>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</si>
  <si>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</si>
  <si>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</si>
  <si>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</si>
  <si>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</si>
  <si>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</si>
  <si>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</si>
  <si>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</si>
  <si>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</si>
  <si>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</si>
  <si>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</si>
  <si>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</si>
  <si>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</si>
  <si>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</si>
  <si>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</si>
  <si>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</si>
  <si>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</si>
  <si>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</si>
  <si>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</si>
  <si>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</si>
  <si>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</si>
  <si>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</si>
  <si>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</si>
  <si>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</si>
  <si>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</si>
  <si>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</si>
  <si>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</si>
  <si>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</si>
  <si>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</si>
  <si>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</si>
  <si>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</si>
  <si>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</si>
  <si>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</si>
  <si>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</si>
  <si>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</si>
  <si>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</si>
  <si>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</si>
  <si>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</si>
  <si>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</si>
  <si>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</si>
  <si>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</si>
  <si>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</si>
  <si>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</si>
  <si>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</si>
  <si>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</si>
  <si>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</si>
  <si>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</si>
  <si>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</si>
  <si>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</si>
  <si>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</si>
  <si>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</si>
  <si>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</si>
  <si>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</si>
  <si>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</si>
  <si>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</si>
  <si>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</si>
  <si>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</si>
  <si>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</si>
  <si>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</si>
  <si>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</si>
  <si>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</si>
  <si>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</si>
  <si>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</si>
  <si>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</si>
  <si>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</si>
  <si>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</si>
  <si>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</si>
  <si>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</si>
  <si>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</si>
  <si>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</si>
  <si>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</si>
  <si>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</si>
  <si>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</si>
  <si>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</si>
  <si>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</si>
  <si>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</si>
  <si>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</si>
  <si>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</si>
  <si>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</si>
  <si>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</si>
  <si>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</si>
  <si>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</si>
  <si>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</si>
  <si>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</si>
  <si>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</si>
  <si>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</si>
  <si>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</si>
  <si>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</si>
  <si>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</si>
  <si>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</si>
  <si>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</si>
  <si>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</si>
  <si>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</si>
  <si>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</si>
  <si>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</si>
  <si>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</si>
  <si>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</si>
  <si>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</si>
  <si>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</si>
  <si>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</si>
  <si>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</si>
  <si>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</si>
  <si>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</si>
  <si>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</si>
  <si>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</si>
  <si>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</si>
  <si>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</si>
  <si>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</si>
  <si>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</si>
  <si>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</si>
  <si>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</si>
  <si>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</si>
  <si>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</si>
  <si>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</si>
  <si>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</si>
  <si>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</si>
  <si>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</si>
  <si>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</si>
  <si>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</si>
  <si>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</si>
  <si>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</si>
  <si>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</si>
  <si>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</si>
  <si>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</si>
  <si>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</si>
  <si>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</si>
  <si>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</si>
  <si>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</si>
  <si>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</si>
  <si>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</si>
  <si>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</si>
  <si>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</si>
  <si>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</si>
  <si>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</si>
  <si>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</si>
  <si>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</si>
  <si>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</si>
  <si>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</si>
  <si>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</si>
  <si>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</si>
  <si>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</si>
  <si>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</si>
  <si>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</si>
  <si>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</si>
  <si>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</si>
  <si>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</si>
  <si>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</si>
  <si>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</si>
  <si>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</si>
  <si>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</si>
  <si>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</si>
  <si>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</si>
  <si>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</si>
  <si>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</si>
  <si>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</si>
  <si>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</si>
  <si>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</si>
  <si>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</si>
  <si>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</si>
  <si>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</si>
  <si>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</si>
  <si>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</si>
  <si>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</si>
  <si>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</si>
  <si>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</si>
  <si>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</si>
  <si>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</si>
  <si>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</si>
  <si>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</si>
  <si>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</si>
  <si>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</si>
  <si>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</si>
  <si>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</si>
  <si>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</si>
  <si>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</si>
  <si>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</si>
  <si>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</si>
  <si>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</si>
  <si>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</si>
  <si>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</si>
  <si>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</si>
  <si>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</si>
  <si>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</si>
  <si>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</si>
  <si>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</si>
  <si>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</si>
  <si>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</si>
  <si>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</si>
  <si>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</si>
  <si>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</si>
  <si>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</si>
  <si>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</si>
  <si>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</si>
  <si>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</si>
  <si>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</si>
  <si>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</si>
  <si>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</si>
  <si>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</si>
  <si>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</si>
  <si>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</si>
  <si>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</si>
  <si>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</si>
  <si>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</si>
  <si>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</si>
  <si>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</si>
  <si>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</si>
  <si>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</si>
  <si>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</si>
  <si>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</si>
  <si>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</si>
  <si>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</si>
  <si>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</si>
  <si>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</si>
  <si>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</si>
  <si>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</si>
  <si>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</si>
  <si>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</si>
  <si>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</si>
  <si>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</si>
  <si>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</si>
  <si>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</si>
  <si>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</si>
  <si>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</si>
  <si>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</si>
  <si>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</si>
  <si>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</si>
  <si>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</si>
  <si>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</si>
  <si>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</si>
  <si>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</si>
  <si>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</si>
  <si>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</si>
  <si>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</si>
  <si>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</si>
  <si>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</si>
  <si>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</si>
  <si>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</si>
  <si>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</si>
  <si>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</si>
  <si>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</si>
  <si>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</si>
  <si>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</si>
  <si>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</si>
  <si>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</si>
  <si>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</si>
  <si>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</si>
  <si>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</si>
  <si>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</si>
  <si>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</si>
  <si>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</si>
  <si>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</si>
  <si>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</si>
  <si>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</si>
  <si>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</si>
  <si>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</si>
  <si>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</si>
  <si>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</si>
  <si>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</si>
  <si>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</si>
  <si>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</si>
  <si>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</si>
  <si>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</si>
  <si>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</si>
  <si>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</si>
  <si>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</si>
  <si>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</si>
  <si>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</si>
  <si>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</si>
  <si>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</si>
  <si>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</si>
  <si>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</si>
  <si>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</si>
  <si>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</si>
  <si>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</si>
  <si>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</si>
  <si>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</si>
  <si>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</si>
  <si>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</si>
  <si>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</si>
  <si>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</si>
  <si>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</si>
  <si>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</si>
  <si>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</si>
  <si>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</si>
  <si>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</si>
  <si>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</si>
  <si>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</si>
  <si>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</si>
  <si>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</si>
  <si>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</si>
  <si>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</si>
  <si>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</si>
  <si>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</si>
  <si>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</si>
  <si>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</si>
  <si>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</si>
  <si>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</si>
  <si>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</si>
  <si>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</si>
  <si>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</si>
  <si>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</si>
  <si>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</si>
  <si>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</si>
  <si>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</si>
  <si>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</si>
  <si>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</si>
  <si>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</si>
  <si>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</si>
  <si>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</si>
  <si>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</si>
  <si>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</si>
  <si>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</si>
  <si>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</si>
  <si>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</si>
  <si>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</si>
  <si>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</si>
  <si>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</si>
  <si>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</si>
  <si>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</si>
  <si>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</si>
  <si>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</si>
  <si>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</si>
  <si>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</si>
  <si>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</si>
  <si>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</si>
  <si>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</si>
  <si>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</si>
  <si>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</si>
  <si>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</si>
  <si>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</si>
  <si>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</si>
  <si>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</si>
  <si>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</si>
  <si>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</si>
  <si>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</si>
  <si>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</si>
  <si>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</si>
  <si>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</si>
  <si>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</si>
  <si>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</si>
  <si>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</si>
  <si>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</si>
  <si>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</si>
  <si>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</si>
  <si>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</si>
  <si>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</si>
  <si>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</si>
  <si>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</si>
  <si>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</si>
  <si>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</si>
  <si>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</si>
  <si>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</si>
  <si>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</si>
  <si>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</si>
  <si>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</si>
  <si>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</si>
  <si>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</si>
  <si>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</si>
  <si>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</si>
  <si>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</si>
  <si>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</si>
  <si>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</si>
  <si>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</si>
  <si>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</si>
  <si>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</si>
  <si>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</si>
  <si>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</si>
  <si>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</si>
  <si>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</si>
  <si>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</si>
  <si>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</si>
  <si>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</si>
  <si>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</si>
  <si>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</si>
  <si>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</si>
  <si>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</si>
  <si>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</si>
  <si>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</si>
  <si>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</si>
  <si>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</si>
  <si>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</si>
  <si>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</si>
  <si>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</si>
  <si>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</si>
  <si>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</si>
  <si>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</si>
  <si>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</si>
  <si>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</si>
  <si>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</si>
  <si>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</si>
  <si>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</si>
  <si>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</si>
  <si>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</si>
  <si>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</si>
  <si>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</si>
  <si>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</si>
  <si>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</si>
  <si>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</si>
  <si>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</si>
  <si>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</si>
  <si>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</si>
  <si>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</si>
  <si>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</si>
  <si>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</si>
  <si>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</si>
  <si>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</si>
  <si>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</si>
  <si>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</si>
  <si>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</si>
  <si>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</si>
  <si>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</si>
  <si>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</si>
  <si>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</si>
  <si>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</si>
  <si>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</si>
  <si>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</si>
  <si>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</si>
  <si>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</si>
  <si>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</si>
  <si>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</si>
  <si>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</si>
  <si>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</si>
  <si>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</si>
  <si>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</si>
  <si>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</si>
  <si>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</si>
  <si>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</si>
  <si>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</si>
  <si>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</si>
  <si>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</si>
  <si>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</si>
  <si>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</si>
  <si>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</si>
  <si>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</si>
  <si>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</si>
  <si>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</si>
  <si>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</si>
  <si>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</si>
  <si>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</si>
  <si>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</si>
  <si>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</si>
  <si>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</si>
  <si>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</si>
  <si>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</si>
  <si>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</si>
  <si>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</si>
  <si>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</si>
  <si>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</si>
  <si>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</si>
  <si>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</si>
  <si>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</si>
  <si>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</si>
  <si>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</si>
  <si>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</si>
  <si>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</si>
  <si>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</si>
  <si>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</si>
  <si>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</si>
  <si>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</si>
  <si>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</si>
  <si>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</si>
  <si>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</si>
  <si>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</si>
  <si>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</si>
  <si>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</si>
  <si>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</si>
  <si>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</si>
  <si>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</si>
  <si>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</si>
  <si>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</si>
  <si>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</si>
  <si>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</si>
  <si>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</si>
  <si>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</si>
  <si>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</si>
  <si>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</si>
  <si>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</si>
  <si>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</si>
  <si>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</si>
  <si>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</si>
  <si>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</si>
  <si>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</si>
  <si>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</si>
  <si>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</si>
  <si>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</si>
  <si>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</si>
  <si>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</si>
  <si>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</si>
  <si>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</si>
  <si>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</si>
  <si>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</si>
  <si>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</si>
  <si>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</si>
  <si>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</si>
  <si>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</si>
  <si>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</si>
  <si>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</si>
  <si>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</si>
  <si>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</si>
  <si>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</si>
  <si>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</si>
  <si>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</si>
  <si>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</si>
  <si>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</si>
  <si>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</si>
  <si>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</si>
  <si>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</si>
  <si>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</si>
  <si>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</si>
  <si>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</si>
  <si>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</si>
  <si>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</si>
  <si>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</si>
  <si>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</si>
  <si>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</si>
  <si>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</si>
  <si>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</si>
  <si>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</si>
  <si>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</si>
  <si>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</si>
  <si>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</si>
  <si>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</si>
  <si>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</si>
  <si>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</si>
  <si>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</si>
  <si>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</si>
  <si>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</si>
  <si>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</si>
  <si>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</si>
  <si>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</si>
  <si>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</si>
  <si>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</si>
  <si>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</si>
  <si>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</si>
  <si>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</si>
  <si>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</si>
  <si>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</si>
  <si>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</si>
  <si>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</si>
  <si>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</si>
  <si>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</si>
  <si>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</si>
  <si>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</si>
  <si>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</si>
  <si>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</si>
  <si>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</si>
  <si>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</si>
  <si>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</si>
  <si>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</si>
  <si>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</si>
  <si>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</si>
  <si>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</si>
  <si>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</si>
  <si>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</si>
  <si>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</si>
  <si>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</si>
  <si>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</si>
  <si>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</si>
  <si>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</si>
  <si>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</si>
  <si>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</si>
  <si>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</si>
  <si>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</si>
  <si>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</si>
  <si>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</si>
  <si>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</si>
  <si>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</si>
  <si>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</si>
  <si>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</si>
  <si>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</si>
  <si>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</si>
  <si>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</si>
  <si>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</si>
  <si>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</si>
  <si>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</si>
  <si>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</si>
  <si>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</si>
  <si>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</si>
  <si>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</si>
  <si>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</si>
  <si>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</si>
  <si>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</si>
  <si>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</si>
  <si>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</si>
  <si>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</si>
  <si>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</si>
  <si>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</si>
  <si>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</si>
  <si>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</si>
  <si>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</si>
  <si>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</si>
  <si>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</si>
  <si>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</si>
  <si>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</si>
  <si>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</si>
  <si>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</si>
  <si>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</si>
  <si>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</si>
  <si>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</si>
  <si>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</si>
  <si>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</si>
  <si>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</si>
  <si>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</si>
  <si>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</si>
  <si>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</si>
  <si>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</si>
  <si>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</si>
  <si>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</si>
  <si>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</si>
  <si>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</si>
  <si>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</si>
  <si>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</si>
  <si>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</si>
  <si>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</si>
  <si>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</si>
  <si>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</si>
  <si>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</si>
  <si>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</si>
  <si>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</si>
  <si>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</si>
  <si>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</si>
  <si>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</si>
  <si>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</si>
  <si>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</si>
  <si>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</si>
  <si>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</si>
  <si>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</si>
  <si>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</si>
  <si>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</si>
  <si>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</si>
  <si>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</si>
  <si>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</si>
  <si>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</si>
  <si>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</si>
  <si>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</si>
  <si>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</si>
  <si>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</si>
  <si>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</si>
  <si>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</si>
  <si>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</si>
  <si>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</si>
  <si>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</si>
  <si>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</si>
  <si>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</si>
  <si>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</si>
  <si>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</si>
  <si>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</si>
  <si>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</si>
  <si>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</si>
  <si>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</si>
  <si>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</si>
  <si>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</si>
  <si>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</si>
  <si>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</si>
  <si>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</si>
  <si>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</si>
  <si>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</si>
  <si>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</si>
  <si>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</si>
  <si>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</si>
  <si>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</si>
  <si>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</si>
  <si>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</si>
  <si>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</si>
  <si>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</si>
  <si>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</si>
  <si>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</si>
  <si>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</si>
  <si>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</si>
  <si>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</si>
  <si>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</si>
  <si>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</si>
  <si>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</si>
  <si>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</si>
  <si>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</si>
  <si>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</si>
  <si>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</si>
  <si>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</si>
  <si>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</si>
  <si>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</si>
  <si>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</si>
  <si>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</si>
  <si>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</si>
  <si>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</si>
  <si>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</si>
  <si>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</si>
  <si>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</si>
  <si>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</si>
  <si>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</si>
  <si>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</si>
  <si>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</si>
  <si>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</si>
  <si>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</si>
  <si>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</si>
  <si>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</si>
  <si>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</si>
  <si>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</si>
  <si>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</si>
  <si>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</si>
  <si>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</si>
  <si>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</si>
  <si>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</si>
  <si>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</si>
  <si>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</si>
  <si>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</si>
  <si>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</si>
  <si>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</si>
  <si>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</si>
  <si>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</si>
  <si>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</si>
  <si>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</si>
  <si>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</si>
  <si>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</si>
  <si>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</si>
  <si>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</si>
  <si>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</si>
  <si>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</si>
  <si>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</si>
  <si>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</si>
  <si>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</si>
  <si>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</si>
  <si>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</si>
  <si>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</si>
  <si>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</si>
  <si>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</si>
  <si>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</si>
  <si>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</si>
  <si>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</si>
  <si>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</si>
  <si>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</si>
  <si>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</si>
  <si>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</si>
  <si>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</si>
  <si>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</si>
  <si>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</si>
  <si>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</si>
  <si>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</si>
  <si>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</si>
  <si>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</si>
  <si>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</si>
  <si>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</si>
  <si>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</si>
  <si>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</si>
  <si>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</si>
  <si>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</si>
  <si>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</si>
  <si>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</si>
  <si>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</si>
  <si>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</si>
  <si>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</si>
  <si>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</si>
  <si>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</si>
  <si>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</si>
  <si>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</si>
  <si>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</si>
  <si>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</si>
  <si>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</si>
  <si>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</si>
  <si>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</si>
  <si>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</si>
  <si>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</si>
  <si>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</si>
  <si>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</si>
  <si>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</si>
  <si>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</si>
  <si>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</si>
  <si>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</si>
  <si>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</si>
  <si>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</si>
  <si>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</si>
  <si>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</si>
  <si>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</si>
  <si>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</si>
  <si>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</si>
  <si>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</si>
  <si>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</si>
  <si>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</si>
  <si>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</si>
  <si>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</si>
  <si>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</si>
  <si>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</si>
  <si>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</si>
  <si>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</si>
  <si>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</si>
  <si>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</si>
  <si>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</si>
  <si>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</si>
  <si>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</si>
  <si>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</si>
  <si>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</si>
  <si>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</si>
  <si>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</si>
  <si>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</si>
  <si>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</si>
  <si>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</si>
  <si>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</si>
  <si>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</si>
  <si>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</si>
  <si>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</si>
  <si>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</si>
  <si>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</si>
  <si>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</si>
  <si>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</si>
  <si>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</si>
  <si>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</si>
  <si>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</si>
  <si>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</si>
  <si>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</si>
  <si>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</si>
  <si>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</si>
  <si>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</si>
  <si>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</si>
  <si>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</si>
  <si>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</si>
  <si>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</si>
  <si>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</si>
  <si>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</si>
  <si>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</si>
  <si>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</si>
  <si>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</si>
  <si>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</si>
  <si>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</si>
  <si>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</si>
  <si>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</si>
  <si>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</si>
  <si>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</si>
  <si>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</si>
  <si>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</si>
  <si>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</si>
  <si>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</si>
  <si>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</si>
  <si>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</si>
  <si>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</si>
  <si>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</si>
  <si>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</si>
  <si>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</si>
  <si>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</si>
  <si>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</si>
  <si>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</si>
  <si>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</si>
  <si>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</si>
  <si>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</si>
  <si>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</si>
  <si>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</si>
  <si>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</si>
  <si>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</si>
  <si>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</si>
  <si>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</si>
  <si>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</si>
  <si>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</si>
  <si>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</si>
  <si>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</si>
  <si>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</si>
  <si>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</si>
  <si>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</si>
  <si>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</si>
  <si>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</si>
  <si>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</si>
  <si>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</si>
  <si>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</si>
  <si>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</si>
  <si>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</si>
  <si>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</si>
  <si>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</si>
  <si>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</si>
  <si>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</si>
  <si>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</si>
  <si>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</si>
  <si>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</si>
  <si>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</si>
  <si>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</si>
  <si>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</si>
  <si>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</si>
  <si>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</si>
  <si>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</si>
  <si>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</si>
  <si>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</si>
  <si>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</si>
  <si>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</si>
  <si>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</si>
  <si>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</si>
  <si>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</si>
  <si>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</si>
  <si>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</si>
  <si>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</si>
  <si>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</si>
  <si>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</si>
  <si>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</si>
  <si>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</si>
  <si>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</si>
  <si>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</si>
  <si>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</si>
  <si>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</si>
  <si>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</si>
  <si>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</si>
  <si>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</si>
  <si>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</si>
  <si>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</si>
  <si>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</si>
  <si>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</si>
  <si>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</si>
  <si>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</si>
  <si>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</si>
  <si>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</si>
  <si>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</si>
  <si>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</si>
  <si>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</si>
  <si>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</si>
  <si>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</si>
  <si>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</si>
  <si>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</si>
  <si>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</si>
  <si>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</si>
  <si>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</si>
  <si>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</si>
  <si>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</si>
  <si>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</si>
  <si>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</si>
  <si>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</si>
  <si>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</si>
  <si>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</si>
  <si>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</si>
  <si>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</si>
  <si>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</si>
  <si>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</si>
  <si>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</si>
  <si>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</si>
  <si>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</si>
  <si>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</si>
  <si>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</si>
  <si>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</si>
  <si>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</si>
  <si>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</si>
  <si>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</si>
  <si>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</si>
  <si>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</si>
  <si>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</si>
  <si>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</si>
  <si>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</si>
  <si>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</si>
  <si>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</si>
  <si>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</si>
  <si>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</si>
  <si>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</si>
  <si>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</si>
  <si>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</si>
  <si>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</si>
  <si>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</si>
  <si>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</si>
  <si>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</si>
  <si>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</si>
  <si>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</si>
  <si>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</si>
  <si>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</si>
  <si>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</si>
  <si>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</si>
  <si>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</si>
  <si>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</si>
  <si>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</si>
  <si>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</si>
  <si>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</si>
  <si>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</si>
  <si>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</si>
  <si>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</si>
  <si>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</si>
  <si>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</si>
  <si>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</si>
  <si>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</si>
  <si>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</si>
  <si>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</si>
  <si>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</si>
  <si>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</si>
  <si>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</si>
  <si>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</si>
  <si>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</si>
  <si>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</si>
  <si>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</si>
  <si>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</si>
  <si>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</si>
  <si>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</si>
  <si>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</si>
  <si>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</si>
  <si>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</si>
  <si>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</si>
  <si>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</si>
  <si>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</si>
  <si>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</si>
  <si>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</si>
  <si>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</si>
  <si>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</si>
  <si>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</si>
  <si>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</si>
  <si>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</si>
  <si>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</si>
  <si>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</si>
  <si>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</si>
  <si>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</si>
  <si>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</si>
  <si>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</si>
  <si>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</si>
  <si>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</si>
  <si>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</si>
  <si>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</si>
  <si>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</si>
  <si>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</si>
  <si>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</si>
  <si>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</si>
  <si>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</si>
  <si>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</si>
  <si>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</si>
  <si>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</si>
  <si>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</si>
  <si>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</si>
  <si>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</si>
  <si>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</si>
  <si>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</si>
  <si>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</si>
  <si>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</si>
  <si>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</si>
  <si>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</si>
  <si>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</si>
  <si>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</si>
  <si>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</si>
  <si>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</si>
  <si>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</si>
  <si>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</si>
  <si>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</si>
  <si>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</si>
  <si>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</si>
  <si>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</si>
  <si>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</si>
  <si>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</si>
  <si>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</si>
  <si>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</si>
  <si>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</si>
  <si>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</si>
  <si>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</si>
  <si>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</si>
  <si>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</si>
  <si>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</si>
  <si>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</si>
  <si>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</si>
  <si>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</si>
  <si>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</si>
  <si>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</si>
  <si>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</si>
  <si>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</si>
  <si>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</si>
  <si>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</si>
  <si>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</si>
  <si>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</si>
  <si>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</si>
  <si>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</si>
  <si>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</si>
  <si>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</si>
  <si>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</si>
  <si>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</si>
  <si>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</si>
  <si>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</si>
  <si>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</si>
  <si>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</si>
  <si>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</si>
  <si>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</si>
  <si>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</si>
  <si>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</si>
  <si>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</si>
  <si>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</si>
  <si>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</si>
  <si>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</si>
  <si>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</si>
  <si>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</si>
  <si>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</si>
  <si>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</si>
  <si>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</si>
  <si>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</si>
  <si>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</si>
  <si>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</si>
  <si>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</si>
  <si>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</si>
  <si>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</si>
  <si>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</si>
  <si>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</si>
  <si>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</si>
  <si>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</si>
  <si>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</si>
  <si>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</si>
  <si>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</si>
  <si>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</si>
  <si>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</si>
  <si>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</si>
  <si>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</si>
  <si>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</si>
  <si>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</si>
  <si>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</si>
  <si>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</si>
  <si>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</si>
  <si>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</si>
  <si>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</si>
  <si>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</si>
  <si>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</si>
  <si>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</si>
  <si>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</si>
  <si>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</si>
  <si>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</si>
  <si>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</si>
  <si>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</si>
  <si>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</si>
  <si>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</si>
  <si>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</si>
  <si>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</si>
  <si>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</si>
  <si>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</si>
  <si>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</si>
  <si>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</si>
  <si>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</si>
  <si>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</si>
  <si>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</si>
  <si>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</si>
  <si>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</si>
  <si>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</si>
  <si>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</si>
  <si>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</si>
  <si>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</si>
  <si>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</si>
  <si>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</si>
  <si>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</si>
  <si>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</si>
  <si>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</si>
  <si>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</si>
  <si>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</si>
  <si>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</si>
  <si>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</si>
  <si>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</si>
  <si>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</si>
  <si>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</si>
  <si>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</si>
  <si>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</si>
  <si>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</si>
  <si>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</si>
  <si>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</si>
  <si>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</si>
  <si>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</si>
  <si>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</si>
  <si>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</si>
  <si>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</si>
  <si>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</si>
  <si>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</si>
  <si>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</si>
  <si>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</si>
  <si>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</si>
  <si>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</si>
  <si>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</si>
  <si>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</si>
  <si>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</si>
  <si>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</si>
  <si>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</si>
  <si>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</si>
  <si>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</si>
  <si>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</si>
  <si>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</si>
  <si>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</si>
  <si>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</si>
  <si>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</si>
  <si>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</si>
  <si>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</si>
  <si>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</si>
  <si>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</si>
  <si>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</si>
  <si>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</si>
  <si>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</si>
  <si>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</si>
  <si>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</si>
  <si>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</si>
  <si>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</si>
  <si>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</si>
  <si>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</si>
  <si>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</si>
  <si>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</si>
  <si>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</si>
  <si>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</si>
  <si>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</si>
  <si>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</si>
  <si>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</si>
  <si>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</si>
  <si>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</si>
  <si>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</si>
  <si>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</si>
  <si>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</si>
  <si>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</si>
  <si>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</si>
  <si>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</si>
  <si>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</si>
  <si>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</si>
  <si>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</si>
  <si>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</si>
  <si>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</si>
  <si>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</si>
  <si>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</si>
  <si>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</si>
  <si>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</si>
  <si>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</si>
  <si>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</si>
  <si>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</si>
  <si>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</si>
  <si>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</si>
  <si>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</si>
  <si>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</si>
  <si>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</si>
  <si>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</si>
  <si>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</si>
  <si>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</si>
  <si>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</si>
  <si>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</si>
  <si>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</si>
  <si>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</si>
  <si>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</si>
  <si>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</si>
  <si>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</si>
  <si>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</si>
  <si>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</si>
  <si>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</si>
  <si>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</si>
  <si>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</si>
  <si>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</si>
  <si>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</si>
  <si>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</si>
  <si>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</si>
  <si>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</si>
  <si>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</si>
  <si>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</si>
  <si>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</si>
  <si>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</si>
  <si>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</si>
  <si>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</si>
  <si>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</si>
  <si>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</si>
  <si>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</si>
  <si>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</si>
  <si>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</si>
  <si>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</si>
  <si>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</si>
  <si>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</si>
  <si>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</si>
  <si>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</si>
  <si>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</si>
  <si>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</si>
  <si>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</si>
  <si>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</si>
  <si>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</si>
  <si>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</si>
  <si>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</si>
  <si>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</si>
  <si>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</si>
  <si>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</si>
  <si>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</si>
  <si>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</si>
  <si>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</si>
  <si>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</si>
  <si>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</si>
  <si>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</si>
  <si>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</si>
  <si>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</si>
  <si>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</si>
  <si>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</si>
  <si>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</si>
  <si>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</si>
  <si>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</si>
  <si>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</si>
  <si>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</si>
  <si>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</si>
  <si>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</si>
  <si>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</si>
  <si>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</si>
  <si>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</si>
  <si>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</si>
  <si>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</si>
  <si>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</si>
  <si>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</si>
  <si>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</si>
  <si>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</si>
  <si>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</si>
  <si>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</si>
  <si>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</si>
  <si>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</si>
  <si>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</si>
  <si>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</si>
  <si>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</si>
  <si>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</si>
  <si>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</si>
  <si>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</si>
  <si>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</si>
  <si>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</si>
  <si>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</si>
  <si>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</si>
  <si>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</si>
  <si>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</si>
  <si>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</si>
  <si>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</si>
  <si>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</si>
  <si>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</si>
  <si>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</si>
  <si>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</si>
  <si>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</si>
  <si>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</si>
  <si>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</si>
  <si>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</si>
  <si>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</si>
  <si>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</si>
  <si>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</si>
  <si>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</si>
  <si>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</si>
  <si>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</si>
  <si>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</si>
  <si>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</si>
  <si>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</si>
  <si>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</si>
  <si>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</si>
  <si>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</si>
  <si>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</si>
  <si>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</si>
  <si>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</si>
  <si>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</si>
  <si>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</si>
  <si>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</si>
  <si>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</si>
  <si>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</si>
  <si>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</si>
  <si>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</si>
  <si>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</si>
  <si>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</si>
  <si>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</si>
  <si>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</si>
  <si>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</si>
  <si>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</si>
  <si>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</si>
  <si>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</si>
  <si>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</si>
  <si>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</si>
  <si>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</si>
  <si>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</si>
  <si>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</si>
  <si>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</si>
  <si>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</si>
  <si>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</si>
  <si>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</si>
  <si>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</si>
  <si>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</si>
  <si>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</si>
  <si>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</si>
  <si>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</si>
  <si>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</si>
  <si>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</si>
  <si>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</si>
  <si>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</si>
  <si>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</si>
  <si>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</si>
  <si>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</si>
  <si>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</si>
  <si>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</si>
  <si>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</si>
  <si>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</si>
  <si>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</si>
  <si>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</si>
  <si>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</si>
  <si>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</si>
  <si>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</si>
  <si>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</si>
  <si>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</si>
  <si>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</si>
  <si>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</si>
  <si>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</si>
  <si>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</si>
  <si>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</si>
  <si>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</si>
  <si>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</si>
  <si>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</si>
  <si>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</si>
  <si>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</si>
  <si>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</si>
  <si>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</si>
  <si>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</si>
  <si>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</si>
  <si>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</si>
  <si>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</si>
  <si>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</si>
  <si>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</si>
  <si>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</si>
  <si>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</si>
  <si>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</si>
  <si>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</si>
  <si>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</si>
  <si>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</si>
  <si>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</si>
  <si>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</si>
  <si>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</si>
  <si>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</si>
  <si>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</si>
  <si>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</si>
  <si>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</si>
  <si>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</si>
  <si>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</si>
  <si>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</si>
  <si>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</si>
  <si>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</si>
  <si>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</si>
  <si>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</si>
  <si>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</si>
  <si>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</si>
  <si>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</si>
  <si>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</si>
  <si>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</si>
  <si>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</si>
  <si>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</si>
  <si>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</si>
  <si>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</si>
  <si>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</si>
  <si>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</si>
  <si>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</si>
  <si>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</si>
  <si>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</si>
  <si>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</si>
  <si>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</si>
  <si>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</si>
  <si>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</si>
  <si>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</si>
  <si>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</si>
  <si>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</si>
  <si>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</si>
  <si>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</si>
  <si>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</si>
  <si>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</si>
  <si>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</si>
  <si>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</si>
  <si>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</si>
  <si>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</si>
  <si>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</si>
  <si>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</si>
  <si>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</si>
  <si>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</si>
  <si>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</si>
  <si>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</si>
  <si>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</si>
  <si>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</si>
  <si>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</si>
  <si>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</si>
  <si>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</si>
  <si>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</si>
  <si>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</si>
  <si>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</si>
  <si>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</si>
  <si>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</si>
  <si>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</si>
  <si>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</si>
  <si>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</si>
  <si>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</si>
  <si>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</si>
  <si>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</si>
  <si>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</si>
  <si>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</si>
  <si>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</si>
  <si>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</si>
  <si>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</si>
  <si>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</si>
  <si>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</si>
  <si>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</si>
  <si>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</si>
  <si>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</si>
  <si>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</si>
  <si>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</si>
  <si>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</si>
  <si>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</si>
  <si>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</si>
  <si>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</si>
  <si>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</si>
  <si>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</si>
  <si>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</si>
  <si>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</si>
  <si>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</si>
  <si>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</si>
  <si>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</si>
  <si>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</si>
  <si>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</si>
  <si>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</si>
  <si>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</si>
  <si>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</si>
  <si>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</si>
  <si>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</si>
  <si>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</si>
  <si>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</si>
  <si>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</si>
  <si>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</si>
  <si>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</si>
  <si>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</si>
  <si>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</si>
  <si>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</si>
  <si>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</si>
  <si>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</si>
  <si>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</si>
  <si>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</si>
  <si>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</si>
  <si>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</si>
  <si>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</si>
  <si>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</si>
  <si>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</si>
  <si>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</si>
  <si>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</si>
  <si>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</si>
  <si>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</si>
  <si>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</si>
  <si>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</si>
  <si>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</si>
  <si>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</si>
  <si>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</si>
  <si>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</si>
  <si>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</si>
  <si>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</si>
  <si>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</si>
  <si>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</si>
  <si>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</si>
  <si>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</si>
  <si>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</si>
  <si>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</si>
  <si>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</si>
  <si>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</si>
  <si>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</si>
  <si>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</si>
  <si>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</si>
  <si>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</si>
  <si>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</si>
  <si>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</si>
  <si>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</si>
  <si>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</si>
  <si>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</si>
  <si>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</si>
  <si>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</si>
  <si>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</si>
  <si>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</si>
  <si>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</si>
  <si>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</si>
  <si>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</si>
  <si>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</si>
  <si>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</si>
  <si>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</si>
  <si>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</si>
  <si>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</si>
  <si>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</si>
  <si>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</si>
  <si>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</si>
  <si>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</si>
  <si>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</si>
  <si>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</si>
  <si>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</si>
  <si>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</si>
  <si>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</si>
  <si>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</si>
  <si>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</si>
  <si>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</si>
  <si>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</si>
  <si>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</si>
  <si>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</si>
  <si>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</si>
  <si>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</si>
  <si>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</si>
  <si>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</si>
  <si>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</si>
  <si>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</si>
  <si>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</si>
  <si>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</si>
  <si>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</si>
  <si>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</si>
  <si>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</si>
  <si>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</si>
  <si>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</si>
  <si>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</si>
  <si>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</si>
  <si>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</si>
  <si>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</si>
  <si>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</si>
  <si>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</si>
  <si>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</si>
  <si>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</si>
  <si>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</si>
  <si>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</si>
  <si>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</si>
  <si>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</si>
  <si>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</si>
  <si>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</si>
  <si>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</si>
  <si>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</si>
  <si>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</si>
  <si>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</si>
  <si>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</si>
  <si>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</si>
  <si>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</si>
  <si>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</si>
  <si>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</si>
  <si>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</si>
  <si>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</si>
  <si>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</si>
  <si>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</si>
  <si>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</si>
  <si>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</si>
  <si>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</si>
  <si>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</si>
  <si>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</si>
  <si>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</si>
  <si>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</si>
  <si>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</si>
  <si>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</si>
  <si>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</si>
  <si>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</si>
  <si>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</si>
  <si>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</si>
  <si>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</si>
  <si>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</si>
  <si>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</si>
  <si>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</si>
  <si>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</si>
  <si>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</si>
  <si>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</si>
  <si>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</si>
  <si>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</si>
  <si>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</si>
  <si>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</si>
  <si>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</si>
  <si>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</si>
  <si>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</si>
  <si>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</si>
  <si>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</si>
  <si>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</si>
  <si>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</si>
  <si>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</si>
  <si>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</si>
  <si>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</si>
  <si>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</si>
  <si>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</si>
  <si>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</si>
  <si>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</si>
  <si>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</si>
  <si>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</si>
  <si>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</si>
  <si>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</si>
  <si>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</si>
  <si>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</si>
  <si>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</si>
  <si>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</si>
  <si>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</si>
  <si>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</si>
  <si>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</si>
  <si>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</si>
  <si>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</si>
  <si>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</si>
  <si>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</si>
  <si>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</si>
  <si>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</si>
  <si>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</si>
  <si>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</si>
  <si>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</si>
  <si>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</si>
  <si>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</si>
  <si>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</si>
  <si>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</si>
  <si>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</si>
  <si>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</si>
  <si>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</si>
  <si>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</si>
  <si>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</si>
  <si>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</si>
  <si>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</si>
  <si>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</si>
  <si>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</si>
  <si>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</si>
  <si>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</si>
  <si>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</si>
  <si>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</si>
  <si>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</si>
  <si>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</si>
  <si>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</si>
  <si>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</si>
  <si>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</si>
  <si>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</si>
  <si>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</si>
  <si>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</si>
  <si>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</si>
  <si>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</si>
  <si>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</si>
  <si>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</si>
  <si>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</si>
  <si>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</si>
  <si>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</si>
  <si>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</si>
  <si>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</si>
  <si>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</si>
  <si>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</si>
  <si>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</si>
  <si>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</si>
  <si>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</si>
  <si>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</si>
  <si>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</si>
  <si>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</si>
  <si>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</si>
  <si>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</si>
  <si>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</si>
  <si>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</si>
  <si>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</si>
  <si>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</si>
  <si>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</si>
  <si>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</si>
  <si>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</si>
  <si>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</si>
  <si>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</si>
  <si>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</si>
  <si>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</si>
  <si>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</si>
  <si>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</si>
  <si>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</si>
  <si>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</si>
  <si>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</si>
  <si>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</si>
  <si>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</si>
  <si>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</si>
  <si>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</si>
  <si>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</si>
  <si>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</si>
  <si>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</si>
  <si>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</si>
  <si>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</si>
  <si>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</si>
  <si>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</si>
  <si>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</si>
  <si>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</si>
  <si>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</si>
  <si>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</si>
  <si>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</si>
  <si>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</si>
  <si>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</si>
  <si>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</si>
  <si>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</si>
  <si>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</si>
  <si>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</si>
  <si>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</si>
  <si>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</si>
  <si>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</si>
  <si>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</si>
  <si>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</si>
  <si>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</si>
  <si>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</si>
  <si>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</si>
  <si>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</si>
  <si>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</si>
  <si>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</si>
  <si>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</si>
  <si>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</si>
  <si>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</si>
  <si>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</si>
  <si>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</si>
  <si>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</si>
  <si>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</si>
  <si>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</si>
  <si>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</si>
  <si>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</si>
  <si>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</si>
  <si>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</si>
  <si>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</si>
  <si>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</si>
  <si>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</si>
  <si>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</si>
  <si>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</si>
  <si>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</si>
  <si>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</si>
  <si>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</si>
  <si>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</si>
  <si>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</si>
  <si>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</si>
  <si>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</si>
  <si>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</si>
  <si>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</si>
  <si>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</si>
  <si>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</si>
  <si>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</si>
  <si>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</si>
  <si>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</si>
  <si>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</si>
  <si>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</si>
  <si>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</si>
  <si>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</si>
  <si>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</si>
  <si>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</si>
  <si>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</si>
  <si>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</si>
  <si>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</si>
  <si>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</si>
  <si>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</si>
  <si>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</si>
  <si>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</si>
  <si>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</si>
  <si>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</si>
  <si>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</si>
  <si>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</si>
  <si>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</si>
  <si>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</si>
  <si>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</si>
  <si>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</si>
  <si>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</si>
  <si>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</si>
  <si>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</si>
  <si>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</si>
  <si>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</si>
  <si>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</si>
  <si>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</si>
  <si>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</si>
  <si>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</si>
  <si>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</si>
  <si>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</si>
  <si>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</si>
  <si>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</si>
  <si>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</si>
  <si>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</si>
  <si>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</si>
  <si>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</si>
  <si>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</si>
  <si>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</si>
  <si>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</si>
  <si>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</si>
  <si>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</si>
  <si>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</si>
  <si>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</si>
  <si>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</si>
  <si>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</si>
  <si>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</si>
  <si>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</si>
  <si>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</si>
  <si>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</si>
  <si>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</si>
  <si>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</si>
  <si>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</si>
  <si>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</si>
  <si>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</si>
  <si>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</si>
  <si>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</si>
  <si>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</si>
  <si>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</si>
  <si>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</si>
  <si>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</si>
  <si>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</si>
  <si>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</si>
  <si>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</si>
  <si>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</si>
  <si>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</si>
  <si>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</si>
  <si>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</si>
  <si>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</si>
  <si>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</si>
  <si>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</si>
  <si>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</si>
  <si>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</si>
  <si>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</si>
  <si>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</si>
  <si>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</si>
  <si>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</si>
  <si>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</si>
  <si>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</si>
  <si>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</si>
  <si>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</si>
  <si>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</si>
  <si>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</si>
  <si>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</si>
  <si>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</si>
  <si>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</si>
  <si>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</si>
  <si>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</si>
  <si>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</si>
  <si>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</si>
  <si>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</si>
  <si>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</si>
  <si>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</si>
  <si>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</si>
  <si>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</si>
  <si>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</si>
  <si>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</si>
  <si>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</si>
  <si>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</si>
  <si>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</si>
  <si>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</si>
  <si>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</si>
  <si>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</si>
  <si>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</si>
  <si>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</si>
  <si>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</si>
  <si>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</si>
  <si>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</si>
  <si>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</si>
  <si>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</si>
  <si>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</si>
  <si>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</si>
  <si>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</si>
  <si>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</si>
  <si>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</si>
  <si>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</si>
  <si>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</si>
  <si>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</si>
  <si>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</si>
  <si>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</si>
  <si>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</si>
  <si>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</si>
  <si>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</si>
  <si>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</si>
  <si>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</si>
  <si>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</si>
  <si>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</si>
  <si>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</si>
  <si>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</si>
  <si>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</si>
  <si>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</si>
  <si>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</si>
  <si>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</si>
  <si>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</si>
  <si>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</si>
  <si>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</si>
  <si>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</si>
  <si>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</si>
  <si>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</si>
  <si>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</si>
  <si>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</si>
  <si>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</si>
  <si>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</si>
  <si>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</si>
  <si>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</si>
  <si>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</si>
  <si>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</si>
  <si>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</si>
  <si>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</si>
  <si>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</si>
  <si>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</si>
  <si>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</si>
  <si>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</si>
  <si>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</si>
  <si>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</si>
  <si>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</si>
  <si>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</si>
  <si>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</si>
  <si>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</si>
  <si>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</si>
  <si>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</si>
  <si>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</si>
  <si>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</si>
  <si>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</si>
  <si>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</si>
  <si>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</si>
  <si>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</si>
  <si>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</si>
  <si>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</si>
  <si>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</si>
  <si>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</si>
  <si>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</si>
  <si>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</si>
  <si>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</si>
  <si>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</si>
  <si>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</si>
  <si>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</si>
  <si>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</si>
  <si>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</si>
  <si>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</si>
  <si>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</si>
  <si>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</si>
  <si>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</si>
  <si>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</si>
  <si>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</si>
  <si>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</si>
  <si>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</si>
  <si>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</si>
  <si>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</si>
  <si>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</si>
  <si>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</si>
  <si>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</si>
  <si>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</si>
  <si>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</si>
  <si>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</si>
  <si>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</si>
  <si>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</si>
  <si>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</si>
  <si>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</si>
  <si>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</si>
  <si>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</si>
  <si>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</si>
  <si>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</si>
  <si>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</si>
  <si>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</si>
  <si>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</si>
  <si>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</si>
  <si>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</si>
  <si>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</si>
  <si>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</si>
  <si>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</si>
  <si>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</si>
  <si>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</si>
  <si>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</si>
  <si>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</si>
  <si>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</si>
  <si>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</si>
  <si>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</si>
  <si>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</si>
  <si>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</si>
  <si>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</si>
  <si>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</si>
  <si>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</si>
  <si>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</si>
  <si>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</si>
  <si>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</si>
  <si>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</si>
  <si>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</si>
  <si>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</si>
  <si>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</si>
  <si>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</si>
  <si>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</si>
  <si>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</si>
  <si>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</si>
  <si>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</si>
  <si>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</si>
  <si>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</si>
  <si>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</si>
  <si>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</si>
  <si>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</si>
  <si>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</si>
  <si>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</si>
  <si>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</si>
  <si>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</si>
  <si>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</si>
  <si>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</si>
  <si>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</si>
  <si>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</si>
  <si>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</si>
  <si>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</si>
  <si>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</si>
  <si>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</si>
  <si>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</si>
  <si>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</si>
  <si>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</si>
  <si>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</si>
  <si>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</si>
  <si>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</si>
  <si>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</si>
  <si>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</si>
  <si>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</si>
  <si>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</si>
  <si>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</si>
  <si>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</si>
  <si>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</si>
  <si>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</si>
  <si>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</si>
  <si>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</si>
  <si>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</si>
  <si>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</si>
  <si>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</si>
  <si>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</si>
  <si>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</si>
  <si>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</si>
  <si>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</si>
  <si>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</si>
  <si>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</si>
  <si>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</si>
  <si>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</si>
  <si>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</si>
  <si>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</si>
  <si>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</si>
  <si>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</si>
  <si>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</si>
  <si>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</si>
  <si>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</si>
  <si>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</si>
  <si>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</si>
  <si>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</si>
  <si>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</si>
  <si>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</si>
  <si>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</si>
  <si>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</si>
  <si>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</si>
  <si>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</si>
  <si>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</si>
  <si>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</si>
  <si>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</si>
  <si>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</si>
  <si>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</si>
  <si>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</si>
  <si>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</si>
  <si>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</si>
  <si>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</si>
  <si>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</si>
  <si>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</si>
  <si>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</si>
  <si>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</si>
  <si>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</si>
  <si>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</si>
  <si>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</si>
  <si>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</si>
  <si>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</si>
  <si>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</si>
  <si>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</si>
  <si>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</si>
  <si>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</si>
  <si>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</si>
  <si>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</si>
  <si>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</si>
  <si>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</si>
  <si>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</si>
  <si>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</si>
  <si>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</si>
  <si>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</si>
  <si>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</si>
  <si>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</si>
  <si>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</si>
  <si>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</si>
  <si>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</si>
  <si>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</si>
  <si>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</si>
  <si>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</si>
  <si>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</si>
  <si>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</si>
  <si>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</si>
  <si>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</si>
  <si>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</si>
  <si>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</si>
  <si>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</si>
  <si>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</si>
  <si>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</si>
  <si>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</si>
  <si>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</si>
  <si>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</si>
  <si>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</si>
  <si>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</si>
  <si>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</si>
  <si>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</si>
  <si>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</si>
  <si>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</si>
  <si>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</si>
  <si>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</si>
  <si>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</si>
  <si>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</si>
  <si>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</si>
  <si>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</si>
  <si>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</si>
  <si>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</si>
  <si>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</si>
  <si>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</si>
  <si>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</si>
  <si>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</si>
  <si>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</si>
  <si>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</si>
  <si>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</si>
  <si>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</si>
  <si>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</si>
  <si>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</si>
  <si>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</si>
  <si>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</si>
  <si>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</si>
  <si>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</si>
  <si>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</si>
  <si>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</si>
  <si>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</si>
  <si>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</si>
  <si>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</si>
  <si>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</si>
  <si>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</si>
  <si>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</si>
  <si>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</si>
  <si>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</si>
  <si>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</si>
  <si>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</si>
  <si>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</si>
  <si>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</si>
  <si>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</si>
  <si>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</si>
  <si>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</si>
  <si>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</si>
  <si>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</si>
  <si>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</si>
  <si>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</si>
  <si>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</si>
  <si>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</si>
  <si>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</si>
  <si>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</si>
  <si>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</si>
  <si>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</si>
  <si>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</si>
  <si>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</si>
  <si>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</si>
  <si>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</si>
  <si>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</si>
  <si>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</si>
  <si>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</si>
  <si>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</si>
  <si>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</si>
  <si>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</si>
  <si>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</si>
  <si>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</si>
  <si>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</si>
  <si>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</si>
  <si>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</si>
  <si>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</si>
  <si>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</si>
  <si>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</si>
  <si>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</si>
  <si>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</si>
  <si>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</si>
  <si>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</si>
  <si>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</si>
  <si>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</si>
  <si>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</si>
  <si>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</si>
  <si>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</si>
  <si>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</si>
  <si>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</si>
  <si>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</si>
  <si>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</si>
  <si>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</si>
  <si>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</si>
  <si>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</si>
  <si>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</si>
  <si>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</si>
  <si>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</si>
  <si>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</si>
  <si>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</si>
  <si>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</si>
  <si>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</si>
  <si>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</si>
  <si>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</si>
  <si>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</si>
  <si>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</si>
  <si>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</si>
  <si>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</si>
  <si>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</si>
  <si>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</si>
  <si>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</si>
  <si>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</si>
  <si>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</si>
  <si>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</si>
  <si>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</si>
  <si>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</si>
  <si>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</si>
  <si>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</si>
  <si>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</si>
  <si>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</si>
  <si>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</si>
  <si>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</si>
  <si>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</si>
  <si>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</si>
  <si>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</si>
  <si>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</si>
  <si>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</si>
  <si>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</si>
  <si>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</si>
  <si>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</si>
  <si>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</si>
  <si>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</si>
  <si>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</si>
  <si>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</si>
  <si>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</si>
  <si>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</si>
  <si>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</si>
  <si>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</si>
  <si>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</si>
  <si>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</si>
  <si>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</si>
  <si>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</si>
  <si>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</si>
  <si>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</si>
  <si>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</si>
  <si>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</si>
  <si>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</si>
  <si>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</si>
  <si>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</si>
  <si>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</si>
  <si>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</si>
  <si>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</si>
  <si>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</si>
  <si>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</si>
  <si>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</si>
  <si>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</si>
  <si>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</si>
  <si>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</si>
  <si>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</si>
  <si>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</si>
  <si>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</si>
  <si>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</si>
  <si>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</si>
  <si>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</si>
  <si>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</si>
  <si>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</si>
  <si>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</si>
  <si>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</si>
  <si>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</si>
  <si>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</si>
  <si>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</si>
  <si>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</si>
  <si>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</si>
  <si>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</si>
  <si>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</si>
  <si>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</si>
  <si>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</si>
  <si>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</si>
  <si>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</si>
  <si>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</si>
  <si>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</si>
  <si>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</si>
  <si>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</si>
  <si>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</si>
  <si>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</si>
  <si>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</si>
  <si>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</si>
  <si>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</si>
  <si>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</si>
  <si>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</si>
  <si>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</si>
  <si>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</si>
  <si>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</si>
  <si>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</si>
  <si>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</si>
  <si>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</si>
  <si>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</si>
  <si>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</si>
  <si>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</si>
  <si>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</si>
  <si>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</si>
  <si>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</si>
  <si>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</si>
  <si>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</si>
  <si>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</si>
  <si>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</si>
  <si>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</si>
  <si>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</si>
  <si>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</si>
  <si>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</si>
  <si>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</si>
  <si>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</si>
  <si>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</si>
  <si>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</si>
  <si>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</si>
  <si>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</si>
  <si>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</si>
  <si>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</si>
  <si>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</si>
  <si>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</si>
  <si>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</si>
  <si>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</si>
  <si>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</si>
  <si>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</si>
  <si>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</si>
  <si>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</si>
  <si>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</si>
  <si>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</si>
  <si>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</si>
  <si>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</si>
  <si>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</si>
  <si>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</si>
  <si>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</si>
  <si>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</si>
  <si>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</si>
  <si>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</si>
  <si>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</si>
  <si>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</si>
  <si>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</si>
  <si>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</si>
  <si>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</si>
  <si>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</si>
  <si>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</si>
  <si>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</si>
  <si>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</si>
  <si>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</si>
  <si>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</si>
  <si>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</si>
  <si>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</si>
  <si>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</si>
  <si>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</si>
  <si>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</si>
  <si>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</si>
  <si>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</si>
  <si>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</si>
  <si>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</si>
  <si>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</si>
  <si>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</si>
  <si>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</si>
  <si>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</si>
  <si>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</si>
  <si>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</si>
  <si>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</si>
  <si>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</si>
  <si>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</si>
  <si>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</si>
  <si>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</si>
  <si>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</si>
  <si>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</si>
  <si>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</si>
  <si>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</si>
  <si>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</si>
  <si>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</si>
  <si>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</si>
  <si>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</si>
  <si>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</si>
  <si>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</si>
  <si>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</si>
  <si>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</si>
  <si>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</si>
  <si>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</si>
  <si>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</si>
  <si>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</si>
  <si>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</si>
  <si>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</si>
  <si>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</si>
  <si>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</si>
  <si>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</si>
  <si>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</si>
  <si>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</si>
  <si>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</si>
  <si>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</si>
  <si>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</si>
  <si>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</si>
  <si>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</si>
  <si>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</si>
  <si>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</si>
  <si>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</si>
  <si>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</si>
  <si>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</si>
  <si>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</si>
  <si>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</si>
  <si>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</si>
  <si>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</si>
  <si>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</si>
  <si>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</si>
  <si>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</si>
  <si>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</si>
  <si>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</si>
  <si>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</si>
  <si>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</si>
  <si>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</si>
  <si>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</si>
  <si>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</si>
  <si>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</si>
  <si>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</si>
  <si>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</si>
  <si>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</si>
  <si>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</si>
  <si>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</si>
  <si>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</si>
  <si>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</si>
  <si>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</si>
  <si>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</si>
  <si>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</si>
  <si>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</si>
  <si>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</si>
  <si>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</si>
  <si>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</si>
  <si>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</si>
  <si>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</si>
  <si>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</si>
  <si>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</si>
  <si>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</si>
  <si>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</si>
  <si>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</si>
  <si>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</si>
  <si>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</si>
  <si>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</si>
  <si>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</si>
  <si>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</si>
  <si>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</si>
  <si>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</si>
  <si>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</si>
  <si>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</si>
  <si>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</si>
  <si>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</si>
  <si>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</si>
  <si>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</si>
  <si>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</si>
  <si>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</si>
  <si>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</si>
  <si>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</si>
  <si>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</si>
  <si>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</si>
  <si>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</si>
  <si>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</si>
  <si>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</si>
  <si>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</si>
  <si>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</si>
  <si>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</si>
  <si>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</si>
  <si>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</si>
  <si>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</si>
  <si>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</si>
  <si>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</si>
  <si>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</si>
  <si>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</si>
  <si>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</si>
  <si>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</si>
  <si>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</si>
  <si>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</si>
  <si>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</si>
  <si>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</si>
  <si>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</si>
  <si>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</si>
  <si>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</si>
  <si>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</si>
  <si>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</si>
  <si>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</si>
  <si>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</si>
  <si>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</si>
  <si>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</si>
  <si>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</si>
  <si>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</si>
  <si>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</si>
  <si>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</si>
  <si>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</si>
  <si>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</si>
  <si>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</si>
  <si>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</si>
  <si>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</si>
  <si>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</si>
  <si>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</si>
  <si>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</si>
  <si>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</si>
  <si>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</si>
  <si>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</si>
  <si>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</si>
  <si>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</si>
  <si>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</si>
  <si>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</si>
  <si>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</si>
  <si>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</si>
  <si>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</si>
  <si>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</si>
  <si>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</si>
  <si>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</si>
  <si>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</si>
  <si>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</si>
  <si>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</si>
  <si>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</si>
  <si>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</si>
  <si>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</si>
  <si>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</si>
  <si>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</si>
  <si>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</si>
  <si>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</si>
  <si>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</si>
  <si>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</si>
  <si>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</si>
  <si>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</si>
  <si>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</si>
  <si>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</si>
  <si>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</si>
  <si>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</si>
  <si>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</si>
  <si>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</si>
  <si>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</si>
  <si>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</si>
  <si>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</si>
  <si>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</si>
  <si>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</si>
  <si>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</si>
  <si>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</si>
  <si>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</si>
  <si>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</si>
  <si>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</si>
  <si>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</si>
  <si>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</si>
  <si>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</si>
  <si>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</si>
  <si>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</si>
  <si>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</si>
  <si>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</si>
  <si>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</si>
  <si>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</si>
  <si>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</si>
  <si>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</si>
  <si>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</si>
  <si>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</si>
  <si>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</si>
  <si>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</si>
  <si>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</si>
  <si>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</si>
  <si>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</si>
  <si>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</si>
  <si>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</si>
  <si>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</si>
  <si>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</si>
  <si>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</si>
  <si>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</si>
  <si>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</si>
  <si>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</si>
  <si>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</si>
  <si>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</si>
  <si>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</si>
  <si>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</si>
  <si>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</si>
  <si>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</si>
  <si>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</si>
  <si>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</si>
  <si>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</si>
  <si>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</si>
  <si>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</si>
  <si>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</si>
  <si>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</si>
  <si>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</si>
  <si>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</si>
  <si>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</si>
  <si>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</si>
  <si>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</si>
  <si>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</si>
  <si>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</si>
  <si>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</si>
  <si>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</si>
  <si>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</si>
  <si>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</si>
  <si>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</si>
  <si>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</si>
  <si>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</si>
  <si>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</si>
  <si>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</si>
  <si>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</si>
  <si>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</si>
  <si>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</si>
  <si>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</si>
  <si>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</si>
  <si>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</si>
  <si>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</si>
  <si>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</si>
  <si>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</si>
  <si>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</si>
  <si>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</si>
  <si>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</si>
  <si>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</si>
  <si>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</si>
  <si>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</si>
  <si>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</si>
  <si>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</si>
  <si>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</si>
  <si>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</si>
  <si>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</si>
  <si>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</si>
  <si>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</si>
  <si>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</si>
  <si>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</si>
  <si>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</si>
  <si>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</si>
  <si>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</si>
  <si>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</si>
  <si>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</si>
  <si>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</si>
  <si>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</si>
  <si>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</si>
  <si>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</si>
  <si>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</si>
  <si>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</si>
  <si>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</si>
  <si>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</si>
  <si>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</si>
  <si>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</si>
  <si>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</si>
  <si>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</si>
  <si>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</si>
  <si>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</si>
  <si>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</si>
  <si>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</si>
  <si>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</si>
  <si>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</si>
  <si>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</si>
  <si>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</si>
  <si>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</si>
  <si>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</si>
  <si>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</si>
  <si>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</si>
  <si>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</si>
  <si>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</si>
  <si>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</si>
  <si>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</si>
  <si>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</si>
  <si>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</si>
  <si>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</si>
  <si>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</si>
  <si>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</si>
  <si>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</si>
  <si>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</si>
  <si>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</si>
  <si>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</si>
  <si>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</si>
  <si>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</si>
  <si>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</si>
  <si>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</si>
  <si>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</si>
  <si>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</si>
  <si>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</si>
  <si>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</si>
  <si>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</si>
  <si>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</si>
  <si>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</si>
  <si>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</si>
  <si>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</si>
  <si>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</si>
  <si>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</si>
  <si>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</si>
  <si>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</si>
  <si>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</si>
  <si>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</si>
  <si>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</si>
  <si>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</si>
  <si>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</si>
  <si>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</si>
  <si>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</si>
  <si>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</si>
  <si>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</si>
  <si>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</si>
  <si>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</si>
  <si>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</si>
  <si>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</si>
  <si>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</si>
  <si>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</si>
  <si>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</si>
  <si>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</si>
  <si>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</si>
  <si>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</si>
  <si>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</si>
  <si>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</si>
  <si>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</si>
  <si>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</si>
  <si>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</si>
  <si>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</si>
  <si>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</si>
  <si>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</si>
  <si>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</si>
  <si>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</si>
  <si>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</si>
  <si>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</si>
  <si>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</si>
  <si>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</si>
  <si>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</si>
  <si>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</si>
  <si>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</si>
  <si>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</si>
  <si>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</si>
  <si>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</si>
  <si>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</si>
  <si>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</si>
  <si>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</si>
  <si>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</si>
  <si>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</si>
  <si>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</si>
  <si>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</si>
  <si>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</si>
  <si>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</si>
  <si>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</si>
  <si>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</si>
  <si>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</si>
  <si>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</si>
  <si>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</si>
  <si>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</si>
  <si>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</si>
  <si>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</si>
  <si>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</si>
  <si>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</si>
  <si>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</si>
  <si>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</si>
  <si>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</si>
  <si>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</si>
  <si>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</si>
  <si>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</si>
  <si>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</si>
  <si>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</si>
  <si>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</si>
  <si>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</si>
  <si>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</si>
  <si>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</si>
  <si>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</si>
  <si>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</si>
  <si>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</si>
  <si>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</si>
  <si>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</si>
  <si>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</si>
  <si>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</si>
  <si>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</si>
  <si>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</si>
  <si>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</si>
  <si>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</si>
  <si>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</si>
  <si>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</si>
  <si>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</si>
  <si>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</si>
  <si>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</si>
  <si>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</si>
  <si>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</si>
  <si>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</si>
  <si>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</si>
  <si>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</si>
  <si>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</si>
  <si>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</si>
  <si>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</si>
  <si>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</si>
  <si>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</si>
  <si>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</si>
  <si>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</si>
  <si>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</si>
  <si>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</si>
  <si>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</si>
  <si>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</si>
  <si>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</si>
  <si>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</si>
  <si>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</si>
  <si>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</si>
  <si>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</si>
  <si>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</si>
  <si>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</si>
  <si>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</si>
  <si>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</si>
  <si>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</si>
  <si>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</si>
  <si>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</si>
  <si>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</si>
  <si>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</si>
  <si>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</si>
  <si>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</si>
  <si>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</si>
  <si>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</si>
  <si>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</si>
  <si>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</si>
  <si>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</si>
  <si>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</si>
  <si>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</si>
  <si>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</si>
  <si>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</si>
  <si>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</si>
  <si>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</si>
  <si>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</si>
  <si>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</si>
  <si>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</si>
  <si>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</si>
  <si>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</si>
  <si>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</si>
  <si>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</si>
  <si>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</si>
  <si>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</si>
  <si>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</si>
  <si>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</si>
  <si>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</si>
  <si>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</si>
  <si>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</si>
  <si>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</si>
  <si>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</si>
  <si>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</si>
  <si>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</si>
  <si>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</si>
  <si>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</si>
  <si>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</si>
  <si>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</si>
  <si>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</si>
  <si>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</si>
  <si>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</si>
  <si>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</si>
  <si>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</si>
  <si>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</si>
  <si>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</si>
  <si>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</si>
  <si>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</si>
  <si>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</si>
  <si>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</si>
  <si>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</si>
  <si>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</si>
  <si>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</si>
  <si>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</si>
  <si>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</si>
  <si>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</si>
  <si>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</si>
  <si>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</si>
  <si>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</si>
  <si>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</si>
  <si>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</si>
  <si>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</si>
  <si>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</si>
  <si>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</si>
  <si>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</si>
  <si>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</si>
  <si>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</si>
  <si>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</si>
  <si>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</si>
  <si>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</si>
  <si>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</si>
  <si>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</si>
  <si>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</si>
  <si>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</si>
  <si>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</si>
  <si>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</si>
  <si>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</si>
  <si>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</si>
  <si>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</si>
  <si>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</si>
  <si>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</si>
  <si>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</si>
  <si>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</si>
  <si>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</si>
  <si>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</si>
  <si>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</si>
  <si>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</si>
  <si>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</si>
  <si>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</si>
  <si>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</si>
  <si>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</si>
  <si>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</si>
  <si>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</si>
  <si>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</si>
  <si>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</si>
  <si>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</si>
  <si>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</si>
  <si>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</si>
  <si>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</si>
  <si>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</si>
  <si>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</si>
  <si>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</si>
  <si>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</si>
  <si>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</si>
  <si>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</si>
  <si>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</si>
  <si>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</si>
  <si>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</si>
  <si>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</si>
  <si>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</si>
  <si>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</si>
  <si>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</si>
  <si>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</si>
  <si>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</si>
  <si>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</si>
  <si>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</si>
  <si>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</si>
  <si>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</si>
  <si>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</si>
  <si>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</si>
  <si>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</si>
  <si>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</si>
  <si>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</si>
  <si>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</si>
  <si>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</si>
  <si>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</si>
  <si>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</si>
  <si>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</si>
  <si>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</si>
  <si>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</si>
  <si>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</si>
  <si>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</si>
  <si>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</si>
  <si>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</si>
  <si>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</si>
  <si>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</si>
  <si>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</si>
  <si>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</si>
  <si>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</si>
  <si>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</si>
  <si>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</si>
  <si>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</si>
  <si>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</si>
  <si>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</si>
  <si>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</si>
  <si>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</si>
  <si>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</si>
  <si>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</si>
  <si>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</si>
  <si>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</si>
  <si>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</si>
  <si>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</si>
  <si>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</si>
  <si>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</si>
  <si>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</si>
  <si>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</si>
  <si>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</si>
  <si>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</si>
  <si>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</si>
  <si>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</si>
  <si>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</si>
  <si>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</si>
  <si>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</si>
  <si>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</si>
  <si>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</si>
  <si>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</si>
  <si>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</si>
  <si>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</si>
  <si>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</si>
  <si>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</si>
  <si>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</si>
  <si>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</si>
  <si>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</si>
  <si>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</si>
  <si>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</si>
  <si>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</si>
  <si>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</si>
  <si>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</si>
  <si>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</si>
  <si>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</si>
  <si>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</si>
  <si>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</si>
  <si>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</si>
  <si>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</si>
  <si>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</si>
  <si>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</si>
  <si>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</si>
  <si>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</si>
  <si>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</si>
  <si>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</si>
  <si>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</si>
  <si>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</si>
  <si>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</si>
  <si>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</si>
  <si>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</si>
  <si>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</si>
  <si>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</si>
  <si>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</si>
  <si>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</si>
  <si>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</si>
  <si>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</si>
  <si>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</si>
  <si>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</si>
  <si>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</si>
  <si>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</si>
  <si>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</si>
  <si>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</si>
  <si>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</si>
  <si>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</si>
  <si>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</si>
  <si>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</si>
  <si>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</si>
  <si>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</si>
  <si>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</si>
  <si>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</si>
  <si>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</si>
  <si>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</si>
  <si>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</si>
  <si>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</si>
  <si>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</si>
  <si>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</si>
  <si>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</si>
  <si>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</si>
  <si>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</si>
  <si>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</si>
  <si>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</si>
  <si>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</si>
  <si>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</si>
  <si>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</si>
  <si>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</si>
  <si>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</si>
  <si>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</si>
  <si>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</si>
  <si>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</si>
  <si>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</si>
  <si>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</si>
  <si>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</si>
  <si>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</si>
  <si>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</si>
  <si>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</si>
  <si>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</si>
  <si>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</si>
  <si>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</si>
  <si>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</si>
  <si>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</si>
  <si>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</si>
  <si>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</si>
  <si>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</si>
  <si>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</si>
  <si>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</si>
  <si>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</si>
  <si>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</si>
  <si>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</si>
  <si>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</si>
  <si>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</si>
  <si>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</si>
  <si>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</si>
  <si>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</si>
  <si>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</si>
  <si>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</si>
  <si>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</si>
  <si>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</si>
  <si>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</si>
  <si>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</si>
  <si>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</si>
  <si>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</si>
  <si>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</si>
  <si>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</si>
  <si>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</si>
  <si>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</si>
  <si>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</si>
  <si>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</si>
  <si>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</si>
  <si>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</si>
  <si>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</si>
  <si>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</si>
  <si>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</si>
  <si>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</si>
  <si>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</si>
  <si>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</si>
  <si>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</si>
  <si>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</si>
  <si>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</si>
  <si>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</si>
  <si>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</si>
  <si>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</si>
  <si>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</si>
  <si>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</si>
  <si>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</si>
  <si>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</si>
  <si>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</si>
  <si>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</si>
  <si>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</si>
  <si>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</si>
  <si>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</si>
  <si>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</si>
  <si>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</si>
  <si>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</si>
  <si>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</si>
  <si>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</si>
  <si>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</si>
  <si>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</si>
  <si>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</si>
  <si>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</si>
  <si>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</si>
  <si>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</si>
  <si>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</si>
  <si>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</si>
  <si>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</si>
  <si>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</si>
  <si>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</si>
  <si>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</si>
  <si>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</si>
  <si>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</si>
  <si>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</si>
  <si>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</si>
  <si>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</si>
  <si>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</si>
  <si>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</si>
  <si>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</si>
  <si>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</si>
  <si>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</si>
  <si>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</si>
  <si>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</si>
  <si>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</si>
  <si>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</si>
  <si>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</si>
  <si>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</si>
  <si>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</si>
  <si>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</si>
  <si>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</si>
  <si>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</si>
  <si>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</si>
  <si>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</si>
  <si>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</si>
  <si>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</si>
  <si>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</si>
  <si>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</si>
  <si>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</si>
  <si>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</si>
  <si>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</si>
  <si>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</si>
  <si>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</si>
  <si>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</si>
  <si>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</si>
  <si>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</si>
  <si>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</si>
  <si>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</si>
  <si>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</si>
  <si>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</si>
  <si>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</si>
  <si>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</si>
  <si>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</si>
  <si>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</si>
  <si>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</si>
  <si>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</si>
  <si>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</si>
  <si>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</si>
  <si>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</si>
  <si>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</si>
  <si>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</si>
  <si>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</si>
  <si>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</si>
  <si>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</si>
  <si>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</si>
  <si>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</si>
  <si>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</si>
  <si>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</si>
  <si>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</si>
  <si>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</si>
  <si>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</si>
  <si>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</si>
  <si>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</si>
  <si>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</si>
  <si>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</si>
  <si>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</si>
  <si>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</si>
  <si>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</si>
  <si>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</si>
  <si>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</si>
  <si>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</si>
  <si>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</si>
  <si>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</si>
  <si>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</si>
  <si>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</si>
  <si>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</si>
  <si>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</si>
  <si>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</si>
  <si>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</si>
  <si>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</si>
  <si>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</si>
  <si>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</si>
  <si>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</si>
  <si>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</si>
  <si>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</si>
  <si>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</si>
  <si>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</si>
  <si>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</si>
  <si>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</si>
  <si>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</si>
  <si>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</si>
  <si>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</si>
  <si>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</si>
  <si>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</si>
  <si>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</si>
  <si>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</si>
  <si>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</si>
  <si>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</si>
  <si>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</si>
  <si>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</si>
  <si>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</si>
  <si>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</si>
  <si>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</si>
  <si>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</si>
  <si>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</si>
  <si>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</si>
  <si>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</si>
  <si>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</si>
  <si>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</si>
  <si>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</si>
  <si>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</si>
  <si>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</si>
  <si>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</si>
  <si>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</si>
  <si>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</si>
  <si>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</si>
  <si>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</si>
  <si>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</si>
  <si>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</si>
  <si>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</si>
  <si>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</si>
  <si>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</si>
  <si>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</si>
  <si>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</si>
  <si>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</si>
  <si>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</si>
  <si>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</si>
  <si>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</si>
  <si>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</si>
  <si>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</si>
  <si>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</si>
  <si>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</si>
  <si>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</si>
  <si>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</si>
  <si>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</si>
  <si>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</si>
  <si>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</si>
  <si>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</si>
  <si>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</si>
  <si>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</si>
  <si>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</si>
  <si>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</si>
  <si>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</si>
  <si>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</si>
  <si>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</si>
  <si>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</si>
  <si>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</si>
  <si>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</si>
  <si>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</si>
  <si>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</si>
  <si>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</si>
  <si>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</si>
  <si>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</si>
  <si>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</si>
  <si>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</si>
  <si>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</si>
  <si>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</si>
  <si>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</si>
  <si>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</si>
  <si>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</si>
  <si>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</si>
  <si>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</si>
  <si>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</si>
  <si>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</si>
  <si>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</si>
  <si>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</si>
  <si>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</si>
  <si>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</si>
  <si>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</si>
  <si>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</si>
  <si>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</si>
  <si>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</si>
  <si>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</si>
  <si>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</si>
  <si>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</si>
  <si>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</si>
  <si>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</si>
  <si>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</si>
  <si>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</si>
  <si>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</si>
  <si>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</si>
  <si>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</si>
  <si>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</si>
  <si>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</si>
  <si>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</si>
  <si>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</si>
  <si>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</si>
  <si>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</si>
  <si>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</si>
  <si>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</si>
  <si>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</si>
  <si>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</si>
  <si>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</si>
  <si>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</si>
  <si>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</si>
  <si>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</si>
  <si>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</si>
  <si>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</si>
  <si>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</si>
  <si>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</si>
  <si>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</si>
  <si>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</si>
  <si>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</si>
  <si>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</si>
  <si>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</si>
  <si>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</si>
  <si>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</si>
  <si>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</si>
  <si>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</si>
  <si>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</si>
  <si>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</si>
  <si>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</si>
  <si>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</si>
  <si>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</si>
  <si>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</si>
  <si>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</si>
  <si>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</si>
  <si>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</si>
  <si>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</si>
  <si>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</si>
  <si>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</si>
  <si>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</si>
  <si>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</si>
  <si>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</si>
  <si>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</si>
  <si>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</si>
  <si>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</si>
  <si>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</si>
  <si>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</si>
  <si>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</si>
  <si>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</si>
  <si>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</si>
  <si>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</si>
  <si>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</si>
  <si>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</si>
  <si>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</si>
  <si>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</si>
  <si>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</si>
  <si>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</si>
  <si>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</si>
  <si>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</si>
  <si>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</si>
  <si>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</si>
  <si>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</si>
  <si>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</si>
  <si>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</si>
  <si>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</si>
  <si>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</si>
  <si>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</si>
  <si>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</si>
  <si>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</si>
  <si>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</si>
  <si>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</si>
  <si>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</si>
  <si>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</si>
  <si>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</si>
  <si>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</si>
  <si>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</si>
  <si>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</si>
  <si>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</si>
  <si>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</si>
  <si>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</si>
  <si>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</si>
  <si>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</si>
  <si>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</si>
  <si>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</si>
  <si>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</si>
  <si>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</si>
  <si>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</si>
  <si>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</si>
  <si>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</si>
  <si>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</si>
  <si>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</si>
  <si>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</si>
  <si>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</si>
  <si>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</si>
  <si>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</si>
  <si>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</si>
  <si>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</si>
  <si>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</si>
  <si>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</si>
  <si>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</si>
  <si>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</si>
  <si>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</si>
  <si>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</si>
  <si>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</si>
  <si>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</si>
  <si>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</si>
  <si>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</si>
  <si>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</si>
  <si>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</si>
  <si>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</si>
  <si>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</si>
  <si>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</si>
  <si>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</si>
  <si>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</si>
  <si>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</si>
  <si>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</si>
  <si>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</si>
  <si>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</si>
  <si>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</si>
  <si>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</si>
  <si>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</si>
  <si>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</si>
  <si>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</si>
  <si>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</si>
  <si>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</si>
  <si>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</si>
  <si>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</si>
  <si>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</si>
  <si>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</si>
  <si>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</si>
  <si>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</si>
  <si>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</si>
  <si>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</si>
  <si>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</si>
  <si>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</si>
  <si>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</si>
  <si>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</si>
  <si>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</si>
  <si>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</si>
  <si>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</si>
  <si>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</si>
  <si>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</si>
  <si>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</si>
  <si>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</si>
  <si>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</si>
  <si>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</si>
  <si>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</si>
  <si>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</si>
  <si>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</si>
  <si>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</si>
  <si>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</si>
  <si>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</si>
  <si>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</si>
  <si>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</si>
  <si>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</si>
  <si>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</si>
  <si>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</si>
  <si>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</si>
  <si>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</si>
  <si>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</si>
  <si>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</si>
  <si>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</si>
  <si>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</si>
  <si>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</si>
  <si>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</si>
  <si>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</si>
  <si>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</si>
  <si>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</si>
  <si>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</si>
  <si>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</si>
  <si>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</si>
  <si>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</si>
  <si>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</si>
  <si>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</si>
  <si>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</si>
  <si>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</si>
  <si>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</si>
  <si>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</si>
  <si>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</si>
  <si>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</si>
  <si>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</si>
  <si>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</si>
  <si>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</si>
  <si>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</si>
  <si>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</si>
  <si>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</si>
  <si>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</si>
  <si>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</si>
  <si>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</si>
  <si>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</si>
  <si>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</si>
  <si>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</si>
  <si>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</si>
  <si>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</si>
  <si>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</si>
  <si>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</si>
  <si>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</si>
  <si>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</si>
  <si>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</si>
  <si>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</si>
  <si>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</si>
  <si>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</si>
  <si>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</si>
  <si>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</si>
  <si>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</si>
  <si>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</si>
  <si>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</si>
  <si>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</si>
  <si>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</si>
  <si>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</si>
  <si>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</si>
  <si>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</si>
  <si>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</si>
  <si>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</si>
  <si>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</si>
  <si>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</si>
  <si>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</si>
  <si>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</si>
  <si>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</si>
  <si>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</si>
  <si>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</si>
  <si>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</si>
  <si>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</si>
  <si>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</si>
  <si>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</si>
  <si>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</si>
  <si>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</si>
  <si>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</si>
  <si>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</si>
  <si>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</si>
  <si>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</si>
  <si>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</si>
  <si>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</si>
  <si>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</si>
  <si>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</si>
  <si>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</si>
  <si>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</si>
  <si>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</si>
  <si>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</si>
  <si>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</si>
  <si>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</si>
  <si>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</si>
  <si>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</si>
  <si>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</si>
  <si>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</si>
  <si>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</si>
  <si>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</si>
  <si>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</si>
  <si>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</si>
  <si>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</si>
  <si>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</si>
  <si>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</si>
  <si>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</si>
  <si>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</si>
  <si>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</si>
  <si>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</si>
  <si>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</si>
  <si>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</si>
  <si>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</si>
  <si>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</si>
  <si>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</si>
  <si>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</si>
  <si>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</si>
  <si>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</si>
  <si>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</si>
  <si>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</si>
  <si>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</si>
  <si>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</si>
  <si>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</si>
  <si>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</si>
  <si>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</si>
  <si>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</si>
  <si>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</si>
  <si>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</si>
  <si>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</si>
  <si>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</si>
  <si>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</si>
  <si>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</si>
  <si>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</si>
  <si>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</si>
  <si>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</si>
  <si>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</si>
  <si>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</si>
  <si>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</si>
  <si>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</si>
  <si>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</si>
  <si>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</si>
  <si>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</si>
  <si>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</si>
  <si>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</si>
  <si>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</si>
  <si>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</si>
  <si>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</si>
  <si>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</si>
  <si>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</si>
  <si>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</si>
  <si>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</si>
  <si>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</si>
  <si>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</si>
  <si>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</si>
  <si>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</si>
  <si>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</si>
  <si>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</si>
  <si>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</si>
  <si>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</si>
  <si>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</si>
  <si>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</si>
  <si>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</si>
  <si>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</si>
  <si>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</si>
  <si>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</si>
  <si>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</si>
  <si>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</si>
  <si>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</si>
  <si>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</si>
  <si>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</si>
  <si>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</si>
  <si>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</si>
  <si>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</si>
  <si>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</si>
  <si>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</si>
  <si>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</si>
  <si>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</si>
  <si>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</si>
  <si>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</si>
  <si>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</si>
  <si>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</si>
  <si>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</si>
  <si>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</si>
  <si>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</si>
  <si>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</si>
  <si>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</si>
  <si>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</si>
  <si>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</si>
  <si>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</si>
  <si>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</si>
  <si>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</si>
  <si>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</si>
  <si>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</si>
  <si>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</si>
  <si>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</si>
  <si>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</si>
  <si>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</si>
  <si>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</si>
  <si>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</si>
  <si>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</si>
  <si>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</si>
  <si>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</si>
  <si>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</si>
  <si>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</si>
  <si>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</si>
  <si>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</si>
  <si>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</si>
  <si>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</si>
  <si>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</si>
  <si>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</si>
  <si>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</si>
  <si>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</si>
  <si>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</si>
  <si>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</si>
  <si>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</si>
  <si>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</si>
  <si>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</si>
  <si>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</si>
  <si>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</si>
  <si>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</si>
  <si>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</si>
  <si>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</si>
  <si>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</si>
  <si>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</si>
  <si>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</si>
  <si>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</si>
  <si>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</si>
  <si>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</si>
  <si>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</si>
  <si>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</si>
  <si>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</si>
  <si>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</si>
  <si>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</si>
  <si>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</si>
  <si>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</si>
  <si>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</si>
  <si>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</si>
  <si>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</si>
  <si>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</si>
  <si>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</si>
  <si>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</si>
  <si>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</si>
  <si>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</si>
  <si>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</si>
  <si>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</si>
  <si>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</si>
  <si>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</si>
  <si>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</si>
  <si>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</si>
  <si>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</si>
  <si>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</si>
  <si>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</si>
  <si>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</si>
  <si>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</si>
  <si>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</si>
  <si>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</si>
  <si>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</si>
  <si>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</si>
  <si>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</si>
  <si>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</si>
  <si>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</si>
  <si>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</si>
  <si>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</si>
  <si>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</si>
  <si>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</si>
  <si>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</si>
  <si>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</si>
  <si>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</si>
  <si>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</si>
  <si>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</si>
  <si>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</si>
  <si>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</si>
  <si>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</si>
  <si>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</si>
  <si>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</si>
  <si>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</si>
  <si>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</si>
  <si>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</si>
  <si>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</si>
  <si>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</si>
  <si>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</si>
  <si>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</si>
  <si>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</si>
  <si>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</si>
  <si>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</si>
  <si>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</si>
  <si>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</si>
  <si>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</si>
  <si>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</si>
  <si>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</si>
  <si>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</si>
  <si>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</si>
  <si>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</si>
  <si>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</si>
  <si>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</si>
  <si>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</si>
  <si>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</si>
  <si>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</si>
  <si>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</si>
  <si>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</si>
  <si>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</si>
  <si>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</si>
  <si>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</si>
  <si>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</si>
  <si>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</si>
  <si>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</si>
  <si>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</si>
  <si>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</si>
  <si>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</si>
  <si>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</si>
  <si>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</si>
  <si>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</si>
  <si>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</si>
  <si>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</si>
  <si>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</si>
  <si>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</si>
  <si>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</si>
  <si>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</si>
  <si>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</si>
  <si>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</si>
  <si>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</si>
  <si>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</si>
  <si>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</si>
  <si>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</si>
  <si>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</si>
  <si>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</si>
  <si>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</si>
  <si>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</si>
  <si>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</si>
  <si>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</si>
  <si>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</si>
  <si>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</si>
  <si>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</si>
  <si>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</si>
  <si>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</si>
  <si>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</si>
  <si>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</si>
  <si>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</si>
  <si>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</si>
  <si>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</si>
  <si>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</si>
  <si>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</si>
  <si>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</si>
  <si>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</si>
  <si>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</si>
  <si>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</si>
  <si>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</si>
  <si>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</si>
  <si>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</si>
  <si>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</si>
  <si>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</si>
  <si>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</si>
  <si>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</si>
  <si>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</si>
  <si>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</si>
  <si>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</si>
  <si>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</si>
  <si>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</si>
  <si>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</si>
  <si>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</si>
  <si>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</si>
  <si>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</si>
  <si>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</si>
  <si>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</si>
  <si>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</si>
  <si>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</si>
  <si>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</si>
  <si>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</si>
  <si>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</si>
  <si>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</si>
  <si>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</si>
  <si>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</si>
  <si>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</si>
  <si>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</si>
  <si>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</si>
  <si>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</si>
  <si>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</si>
  <si>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</si>
  <si>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</si>
  <si>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</si>
  <si>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</si>
  <si>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</si>
  <si>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</si>
  <si>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</si>
  <si>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</si>
  <si>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</si>
  <si>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</si>
  <si>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</si>
  <si>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</si>
  <si>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</si>
  <si>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</si>
  <si>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</si>
  <si>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</si>
  <si>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</si>
  <si>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</si>
  <si>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</si>
  <si>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</si>
  <si>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</si>
  <si>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</si>
  <si>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</si>
  <si>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</si>
  <si>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</si>
  <si>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</si>
  <si>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</si>
  <si>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</si>
  <si>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</si>
  <si>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</si>
  <si>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</si>
  <si>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</si>
  <si>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</si>
  <si>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</si>
  <si>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</si>
  <si>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</si>
  <si>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</si>
  <si>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</si>
  <si>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</si>
  <si>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</si>
  <si>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</si>
  <si>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</si>
  <si>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</si>
  <si>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</si>
  <si>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</si>
  <si>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</si>
  <si>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</si>
  <si>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</si>
  <si>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</si>
  <si>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</si>
  <si>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</si>
  <si>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</si>
  <si>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</si>
  <si>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</si>
  <si>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</si>
  <si>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</si>
  <si>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</si>
  <si>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</si>
  <si>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</si>
  <si>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</si>
  <si>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</si>
  <si>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</si>
  <si>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</si>
  <si>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</si>
  <si>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</si>
  <si>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</si>
  <si>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</si>
  <si>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</si>
  <si>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</si>
  <si>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</si>
  <si>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</si>
  <si>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</si>
  <si>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</si>
  <si>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</si>
  <si>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</si>
  <si>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</si>
  <si>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</si>
  <si>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</si>
  <si>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</si>
  <si>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</si>
  <si>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</si>
  <si>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</si>
  <si>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</si>
  <si>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</si>
  <si>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</si>
  <si>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</si>
  <si>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</si>
  <si>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</si>
  <si>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</si>
  <si>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</si>
  <si>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</si>
  <si>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</si>
  <si>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</si>
  <si>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</si>
  <si>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</si>
  <si>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</si>
  <si>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</si>
  <si>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</si>
  <si>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</si>
  <si>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</si>
  <si>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</si>
  <si>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</si>
  <si>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</si>
  <si>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</si>
  <si>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</si>
  <si>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</si>
  <si>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</si>
  <si>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</si>
  <si>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</si>
  <si>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</si>
  <si>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</si>
  <si>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</si>
  <si>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</si>
  <si>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</si>
  <si>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</si>
  <si>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</si>
  <si>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</si>
  <si>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</si>
  <si>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</si>
  <si>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</si>
  <si>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</si>
  <si>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</si>
  <si>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</si>
  <si>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</si>
  <si>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</si>
  <si>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</si>
  <si>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</si>
  <si>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</si>
  <si>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</si>
  <si>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</si>
  <si>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</si>
  <si>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</si>
  <si>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</si>
  <si>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</si>
  <si>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</si>
  <si>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</si>
  <si>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</si>
  <si>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</si>
  <si>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</si>
  <si>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</si>
  <si>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</si>
  <si>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</si>
  <si>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</si>
  <si>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</si>
  <si>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</si>
  <si>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</si>
  <si>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</si>
  <si>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</si>
  <si>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</si>
  <si>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</si>
  <si>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</si>
  <si>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</si>
  <si>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</si>
  <si>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</si>
  <si>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</si>
  <si>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</si>
  <si>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</si>
  <si>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</si>
  <si>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</si>
  <si>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</si>
  <si>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</si>
  <si>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</si>
  <si>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</si>
  <si>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</si>
  <si>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</si>
  <si>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</si>
  <si>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</si>
  <si>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</si>
  <si>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</si>
  <si>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</si>
  <si>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</si>
  <si>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</si>
  <si>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</si>
  <si>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</si>
  <si>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</si>
  <si>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</si>
  <si>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</si>
  <si>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</si>
  <si>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</si>
  <si>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</si>
  <si>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</si>
  <si>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</si>
  <si>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</si>
  <si>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</si>
  <si>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</si>
  <si>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</si>
  <si>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</si>
  <si>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</si>
  <si>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</si>
  <si>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</si>
  <si>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</si>
  <si>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</si>
  <si>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</si>
  <si>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</si>
  <si>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</si>
  <si>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</si>
  <si>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</si>
  <si>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</si>
  <si>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</si>
  <si>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</si>
  <si>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</si>
  <si>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</si>
  <si>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</si>
  <si>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</si>
  <si>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</si>
  <si>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</si>
  <si>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</si>
  <si>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</si>
  <si>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</si>
  <si>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</si>
  <si>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</si>
  <si>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</si>
  <si>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</si>
  <si>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</si>
  <si>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</si>
  <si>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</si>
  <si>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</si>
  <si>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</si>
  <si>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</si>
  <si>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</si>
  <si>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</si>
  <si>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</si>
  <si>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</si>
  <si>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</si>
  <si>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</si>
  <si>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</si>
  <si>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</si>
  <si>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</si>
  <si>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</si>
  <si>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</si>
  <si>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</si>
  <si>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</si>
  <si>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</si>
  <si>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</si>
  <si>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</si>
  <si>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</si>
  <si>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</si>
  <si>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</si>
  <si>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</si>
  <si>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</si>
  <si>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</si>
  <si>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</si>
  <si>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</si>
  <si>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</si>
  <si>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</si>
  <si>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</si>
  <si>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</si>
  <si>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</si>
  <si>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</si>
  <si>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</si>
  <si>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</si>
  <si>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</si>
  <si>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</si>
  <si>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</si>
  <si>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</si>
  <si>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</si>
  <si>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</si>
  <si>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</si>
  <si>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</si>
  <si>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</si>
  <si>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</si>
  <si>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</si>
  <si>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</si>
  <si>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</si>
  <si>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</si>
  <si>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</si>
  <si>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</si>
  <si>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</si>
  <si>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</si>
  <si>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</si>
  <si>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</si>
  <si>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</si>
  <si>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</si>
  <si>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</si>
  <si>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</si>
  <si>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</si>
  <si>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</si>
  <si>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</si>
  <si>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</si>
  <si>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</si>
  <si>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</si>
  <si>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</si>
  <si>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</si>
  <si>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</si>
  <si>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</si>
  <si>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</si>
  <si>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</si>
  <si>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</si>
  <si>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</si>
  <si>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</si>
  <si>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</si>
  <si>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</si>
  <si>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</si>
  <si>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</si>
  <si>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</si>
  <si>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</si>
  <si>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</si>
  <si>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</si>
  <si>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</si>
  <si>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</si>
  <si>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</si>
  <si>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</si>
  <si>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</si>
  <si>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</si>
  <si>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</si>
  <si>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</si>
  <si>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</si>
  <si>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</si>
  <si>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</si>
  <si>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</si>
  <si>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</si>
  <si>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</si>
  <si>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</si>
  <si>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</si>
  <si>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</si>
  <si>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</si>
  <si>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</si>
  <si>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</si>
  <si>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</si>
  <si>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</si>
  <si>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</si>
  <si>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</si>
  <si>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</si>
  <si>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</si>
  <si>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</si>
  <si>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</si>
  <si>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</si>
  <si>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</si>
  <si>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</si>
  <si>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</si>
  <si>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</si>
  <si>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</si>
  <si>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</si>
  <si>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</si>
  <si>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</si>
  <si>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</si>
  <si>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</si>
  <si>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</si>
  <si>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</si>
  <si>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</si>
  <si>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</si>
  <si>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</si>
  <si>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</si>
  <si>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</si>
  <si>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</si>
  <si>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</si>
  <si>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</si>
  <si>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</si>
  <si>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</si>
  <si>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</si>
  <si>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</si>
  <si>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</si>
  <si>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</si>
  <si>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</si>
  <si>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</si>
  <si>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</si>
  <si>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</si>
  <si>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</si>
  <si>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</si>
  <si>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</si>
  <si>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</si>
  <si>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</si>
  <si>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</si>
  <si>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</si>
  <si>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</si>
  <si>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</si>
  <si>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</si>
  <si>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</si>
  <si>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</si>
  <si>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</si>
  <si>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</si>
  <si>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</si>
  <si>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</si>
  <si>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</si>
  <si>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</si>
  <si>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</si>
  <si>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</si>
  <si>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</si>
  <si>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</si>
  <si>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</si>
  <si>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</si>
  <si>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</si>
  <si>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</si>
  <si>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</si>
  <si>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</si>
  <si>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</si>
  <si>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</si>
  <si>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</si>
  <si>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</si>
  <si>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</si>
  <si>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</si>
  <si>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</si>
  <si>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</si>
  <si>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</si>
  <si>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</si>
  <si>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</si>
  <si>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</si>
  <si>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</si>
  <si>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</si>
  <si>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</si>
  <si>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</si>
  <si>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</si>
  <si>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</si>
  <si>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</si>
  <si>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</si>
  <si>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</si>
  <si>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</si>
  <si>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</si>
  <si>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</si>
  <si>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</si>
  <si>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</si>
  <si>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</si>
  <si>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</si>
  <si>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</si>
  <si>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</si>
  <si>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</si>
  <si>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</si>
  <si>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</si>
  <si>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</si>
  <si>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</si>
  <si>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</si>
  <si>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</si>
  <si>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</si>
  <si>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</si>
  <si>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</si>
  <si>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</si>
  <si>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</si>
  <si>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</si>
  <si>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</si>
  <si>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</si>
  <si>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</si>
  <si>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</si>
  <si>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</si>
  <si>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</si>
  <si>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</si>
  <si>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</si>
  <si>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</si>
  <si>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</si>
  <si>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</si>
  <si>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</si>
  <si>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</si>
  <si>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</si>
  <si>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</si>
  <si>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</si>
  <si>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</si>
  <si>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</si>
  <si>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</si>
  <si>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</si>
  <si>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</si>
  <si>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</si>
  <si>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</si>
  <si>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</si>
  <si>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</si>
  <si>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</si>
  <si>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</si>
  <si>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</si>
  <si>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</si>
  <si>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</si>
  <si>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</si>
  <si>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</si>
  <si>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</si>
  <si>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</si>
  <si>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</si>
  <si>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</si>
  <si>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</si>
  <si>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</si>
  <si>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</si>
  <si>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</si>
  <si>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</si>
  <si>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</si>
  <si>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</si>
  <si>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</si>
  <si>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</si>
  <si>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</si>
  <si>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</si>
  <si>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</si>
  <si>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</si>
  <si>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</si>
  <si>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</si>
  <si>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</si>
  <si>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</si>
  <si>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</si>
  <si>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</si>
  <si>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</si>
  <si>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</si>
  <si>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</si>
  <si>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</si>
  <si>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</si>
  <si>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</si>
  <si>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</si>
  <si>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</si>
  <si>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</si>
  <si>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</si>
  <si>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</si>
  <si>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</si>
  <si>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</si>
  <si>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</si>
  <si>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</si>
  <si>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</si>
  <si>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</si>
  <si>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</si>
  <si>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</si>
  <si>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</si>
  <si>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</si>
  <si>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</si>
  <si>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</si>
  <si>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</si>
  <si>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</si>
  <si>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</si>
  <si>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</si>
  <si>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</si>
  <si>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</si>
  <si>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</si>
  <si>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</si>
  <si>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</si>
  <si>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</si>
  <si>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</si>
  <si>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</si>
  <si>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</si>
  <si>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</si>
  <si>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</si>
  <si>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</si>
  <si>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</si>
  <si>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</si>
  <si>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</si>
  <si>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</si>
  <si>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</si>
  <si>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</si>
  <si>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</si>
  <si>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</si>
  <si>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</si>
  <si>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</si>
  <si>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</si>
  <si>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</si>
  <si>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</si>
  <si>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</si>
  <si>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</si>
  <si>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</si>
  <si>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</si>
  <si>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</si>
  <si>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</si>
  <si>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</si>
  <si>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</si>
  <si>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</si>
  <si>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</si>
  <si>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</si>
  <si>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</si>
  <si>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</si>
  <si>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</si>
  <si>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</si>
  <si>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</si>
  <si>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</si>
  <si>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</si>
  <si>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</si>
  <si>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</si>
  <si>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</si>
  <si>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</si>
  <si>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</si>
  <si>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</si>
  <si>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</si>
  <si>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</si>
  <si>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</si>
  <si>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</si>
  <si>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</si>
  <si>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</si>
  <si>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</si>
  <si>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</si>
  <si>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</si>
  <si>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</si>
  <si>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</si>
  <si>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</si>
  <si>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</si>
  <si>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</si>
  <si>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</si>
  <si>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</si>
  <si>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</si>
  <si>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</si>
  <si>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</si>
  <si>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</si>
  <si>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</si>
  <si>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</si>
  <si>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</si>
  <si>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</si>
  <si>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</si>
  <si>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</si>
  <si>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</si>
  <si>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</si>
  <si>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</si>
  <si>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</si>
  <si>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</si>
  <si>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</si>
  <si>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</si>
  <si>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</si>
  <si>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</si>
  <si>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</si>
  <si>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</si>
  <si>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</si>
  <si>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</si>
  <si>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</si>
  <si>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</si>
  <si>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</si>
  <si>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</si>
  <si>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</si>
  <si>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</si>
  <si>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</si>
  <si>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</si>
  <si>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</si>
  <si>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</si>
  <si>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</si>
  <si>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</si>
  <si>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</si>
  <si>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</si>
  <si>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</si>
  <si>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</si>
  <si>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</si>
  <si>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</si>
  <si>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</si>
  <si>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</si>
  <si>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</si>
  <si>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</si>
  <si>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</si>
  <si>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</si>
  <si>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</si>
  <si>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</si>
  <si>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</si>
  <si>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</si>
  <si>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</si>
  <si>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</si>
  <si>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</si>
  <si>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</si>
  <si>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</si>
  <si>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</si>
  <si>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</si>
  <si>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</si>
  <si>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</si>
  <si>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</si>
  <si>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</si>
  <si>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</si>
  <si>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</si>
  <si>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</si>
  <si>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</si>
  <si>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</si>
  <si>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</si>
  <si>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</si>
  <si>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</si>
  <si>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</si>
  <si>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</si>
  <si>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</si>
  <si>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</si>
  <si>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</si>
  <si>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</si>
  <si>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</si>
  <si>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</si>
  <si>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</si>
  <si>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</si>
  <si>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</si>
  <si>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</si>
  <si>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</si>
  <si>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</si>
  <si>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</si>
  <si>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</si>
  <si>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</si>
  <si>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</si>
  <si>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</si>
  <si>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</si>
  <si>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</si>
  <si>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</si>
  <si>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</si>
  <si>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</si>
  <si>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</si>
  <si>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</si>
  <si>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</si>
  <si>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</si>
  <si>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</si>
  <si>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</si>
  <si>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</si>
  <si>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</si>
  <si>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</si>
  <si>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</si>
  <si>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</si>
  <si>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</si>
  <si>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</si>
  <si>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</si>
  <si>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</si>
  <si>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</si>
  <si>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</si>
  <si>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</si>
  <si>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</si>
  <si>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</si>
  <si>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</si>
  <si>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</si>
  <si>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</si>
  <si>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</si>
  <si>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</si>
  <si>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</si>
  <si>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</si>
  <si>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</si>
  <si>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</si>
  <si>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</si>
  <si>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</si>
  <si>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</si>
  <si>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</si>
  <si>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</si>
  <si>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</si>
  <si>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</si>
  <si>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</si>
  <si>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</si>
  <si>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</si>
  <si>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</si>
  <si>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</si>
  <si>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</si>
  <si>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</si>
  <si>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</si>
  <si>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</si>
  <si>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</si>
  <si>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</si>
  <si>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</si>
  <si>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</si>
  <si>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</si>
  <si>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</si>
  <si>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</si>
  <si>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</si>
  <si>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</si>
  <si>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</si>
  <si>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</si>
  <si>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</si>
  <si>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</si>
  <si>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</si>
  <si>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</si>
  <si>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</si>
  <si>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</si>
  <si>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</si>
  <si>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</si>
  <si>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</si>
  <si>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</si>
  <si>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</si>
  <si>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</si>
  <si>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</si>
  <si>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</si>
  <si>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</si>
  <si>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</si>
  <si>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</si>
  <si>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</si>
  <si>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</si>
  <si>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</si>
  <si>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</si>
  <si>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</si>
  <si>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</si>
  <si>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</si>
  <si>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</si>
  <si>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</si>
  <si>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</si>
  <si>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</si>
  <si>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</si>
  <si>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</si>
  <si>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</si>
  <si>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</si>
  <si>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</si>
  <si>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</si>
  <si>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</si>
  <si>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</si>
  <si>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</si>
  <si>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</si>
  <si>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</si>
  <si>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</si>
  <si>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</si>
  <si>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</si>
  <si>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</si>
  <si>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</si>
  <si>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</si>
  <si>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</si>
  <si>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</si>
  <si>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</si>
  <si>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</si>
  <si>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</si>
  <si>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</si>
  <si>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</si>
  <si>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</si>
  <si>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</si>
  <si>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</si>
  <si>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</si>
  <si>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</si>
  <si>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</si>
  <si>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</si>
  <si>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</si>
  <si>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</si>
  <si>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</si>
  <si>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</si>
  <si>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</si>
  <si>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</si>
  <si>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</si>
  <si>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</si>
  <si>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</si>
  <si>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</si>
  <si>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</si>
  <si>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</si>
  <si>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</si>
  <si>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</si>
  <si>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</si>
  <si>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</si>
  <si>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</si>
  <si>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</si>
  <si>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</si>
  <si>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</si>
  <si>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</si>
  <si>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</si>
  <si>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</si>
  <si>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</si>
  <si>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</si>
  <si>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</si>
  <si>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</si>
  <si>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</si>
  <si>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</si>
  <si>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</si>
  <si>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</si>
  <si>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</si>
  <si>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</si>
  <si>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</si>
  <si>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</si>
  <si>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</si>
  <si>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</si>
  <si>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</si>
  <si>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</si>
  <si>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</si>
  <si>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</si>
  <si>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</si>
  <si>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</si>
  <si>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</si>
  <si>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</si>
  <si>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</si>
  <si>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</si>
  <si>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</si>
  <si>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</si>
  <si>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</si>
  <si>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</si>
  <si>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</si>
  <si>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</si>
  <si>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</si>
  <si>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</si>
  <si>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</si>
  <si>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</si>
  <si>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</si>
  <si>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</si>
  <si>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</si>
  <si>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</si>
  <si>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</si>
  <si>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</si>
  <si>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</si>
  <si>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</si>
  <si>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</si>
  <si>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</si>
  <si>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</si>
  <si>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</si>
  <si>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</si>
  <si>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</si>
  <si>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</si>
  <si>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</si>
  <si>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</si>
  <si>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</si>
  <si>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</si>
  <si>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</si>
  <si>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</si>
  <si>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</si>
  <si>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</si>
  <si>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</si>
  <si>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</si>
  <si>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</si>
  <si>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</si>
  <si>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</si>
  <si>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</si>
  <si>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</si>
  <si>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</si>
  <si>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</si>
  <si>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</si>
  <si>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</si>
  <si>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</si>
  <si>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</si>
  <si>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</si>
  <si>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</si>
  <si>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</si>
  <si>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</si>
  <si>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</si>
  <si>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</si>
  <si>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</si>
  <si>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</si>
  <si>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</si>
  <si>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</si>
  <si>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</si>
  <si>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</si>
  <si>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</si>
  <si>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</si>
  <si>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</si>
  <si>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</si>
  <si>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</si>
  <si>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</si>
  <si>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</si>
  <si>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</si>
  <si>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</si>
  <si>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</si>
  <si>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</si>
  <si>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</si>
  <si>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</si>
  <si>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</si>
  <si>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</si>
  <si>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</si>
  <si>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</si>
  <si>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</si>
  <si>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</si>
  <si>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</si>
  <si>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</si>
  <si>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</si>
  <si>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</si>
  <si>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</si>
  <si>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</si>
  <si>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</si>
  <si>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</si>
  <si>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</si>
  <si>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</si>
  <si>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</si>
  <si>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</si>
  <si>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</si>
  <si>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</si>
  <si>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</si>
  <si>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</si>
  <si>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</si>
  <si>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</si>
  <si>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</si>
  <si>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</si>
  <si>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</si>
  <si>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</si>
  <si>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</si>
  <si>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</si>
  <si>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</si>
  <si>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</si>
  <si>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</si>
  <si>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</si>
  <si>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</si>
  <si>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</si>
  <si>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</si>
  <si>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</si>
  <si>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</si>
  <si>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</si>
  <si>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</si>
  <si>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</si>
  <si>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</si>
  <si>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</si>
  <si>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</si>
  <si>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</si>
  <si>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</si>
  <si>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</si>
  <si>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</si>
  <si>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</si>
  <si>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</si>
  <si>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</si>
  <si>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</si>
  <si>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</si>
  <si>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</si>
  <si>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</si>
  <si>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</si>
  <si>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</si>
  <si>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</si>
  <si>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</si>
  <si>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</si>
  <si>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</si>
  <si>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</si>
  <si>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</si>
  <si>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</si>
  <si>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</si>
  <si>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</si>
  <si>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</si>
  <si>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</si>
  <si>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</si>
  <si>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</si>
  <si>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</si>
  <si>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</si>
  <si>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</si>
  <si>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</si>
  <si>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</si>
  <si>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</si>
  <si>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</si>
  <si>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</si>
  <si>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</si>
  <si>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</si>
  <si>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</si>
  <si>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</si>
  <si>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</si>
  <si>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</si>
  <si>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</si>
  <si>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</si>
  <si>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</si>
  <si>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</si>
  <si>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</si>
  <si>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</si>
  <si>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</si>
  <si>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</si>
  <si>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</si>
  <si>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</si>
  <si>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</si>
  <si>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</si>
  <si>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</si>
  <si>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</si>
  <si>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</si>
  <si>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</si>
  <si>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</si>
  <si>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</si>
  <si>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</si>
  <si>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</si>
  <si>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</si>
  <si>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</si>
  <si>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</si>
  <si>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</si>
  <si>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</si>
  <si>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</si>
  <si>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</si>
  <si>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</si>
  <si>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</si>
  <si>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</si>
  <si>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</si>
  <si>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</si>
  <si>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</si>
  <si>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</si>
  <si>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</si>
  <si>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</si>
  <si>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</si>
  <si>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</si>
  <si>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</si>
  <si>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</si>
  <si>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</si>
  <si>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</si>
  <si>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</si>
  <si>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</si>
  <si>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</si>
  <si>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</si>
  <si>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</si>
  <si>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</si>
  <si>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</si>
  <si>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</si>
  <si>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</si>
  <si>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</si>
  <si>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</si>
  <si>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</si>
  <si>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</si>
  <si>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</si>
  <si>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</si>
  <si>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</si>
  <si>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</si>
  <si>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</si>
  <si>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</si>
  <si>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</si>
  <si>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</si>
  <si>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</si>
  <si>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</si>
  <si>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</si>
  <si>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</si>
  <si>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</si>
  <si>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</si>
  <si>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</si>
  <si>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</si>
  <si>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</si>
  <si>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</si>
  <si>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</si>
  <si>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</si>
  <si>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</si>
  <si>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</si>
  <si>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</si>
  <si>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</si>
  <si>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</si>
  <si>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</si>
  <si>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</si>
  <si>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</si>
  <si>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</si>
  <si>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</si>
  <si>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</si>
  <si>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</si>
  <si>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</si>
  <si>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</si>
  <si>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</si>
  <si>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</si>
  <si>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</si>
  <si>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</si>
  <si>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</si>
  <si>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</si>
  <si>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</si>
  <si>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</si>
  <si>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</si>
  <si>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</si>
  <si>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</si>
  <si>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</si>
  <si>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</si>
  <si>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</si>
  <si>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</si>
  <si>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</si>
  <si>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</si>
  <si>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</si>
  <si>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</si>
  <si>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</si>
  <si>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</si>
  <si>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</si>
  <si>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</si>
  <si>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</si>
  <si>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</si>
  <si>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</si>
  <si>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</si>
  <si>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</si>
  <si>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</si>
  <si>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</si>
  <si>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</si>
  <si>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</si>
  <si>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</si>
  <si>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</si>
  <si>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</si>
  <si>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</si>
  <si>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</si>
  <si>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</si>
  <si>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</si>
  <si>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</si>
  <si>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</si>
  <si>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</si>
  <si>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</si>
  <si>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</si>
  <si>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</si>
  <si>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</si>
  <si>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</si>
  <si>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</si>
  <si>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</si>
  <si>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</si>
  <si>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</si>
  <si>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</si>
  <si>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</si>
  <si>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</si>
  <si>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</si>
  <si>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</si>
  <si>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</si>
  <si>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</si>
  <si>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</si>
  <si>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</si>
  <si>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</si>
  <si>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</si>
  <si>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</si>
  <si>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</si>
  <si>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</si>
  <si>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</si>
  <si>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</si>
  <si>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</si>
  <si>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</si>
  <si>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</si>
  <si>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</si>
  <si>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</si>
  <si>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</si>
  <si>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</si>
  <si>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</si>
  <si>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</si>
  <si>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</si>
  <si>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</si>
  <si>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</si>
  <si>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</si>
  <si>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</si>
  <si>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</si>
  <si>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</si>
  <si>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</si>
  <si>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</si>
  <si>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</si>
  <si>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</si>
  <si>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</si>
  <si>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</si>
  <si>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</si>
  <si>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</si>
  <si>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</si>
  <si>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</si>
  <si>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</si>
  <si>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</si>
  <si>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</si>
  <si>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</si>
  <si>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</si>
  <si>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</si>
  <si>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</si>
  <si>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</si>
  <si>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</si>
  <si>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</si>
  <si>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</si>
  <si>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</si>
  <si>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</si>
  <si>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</si>
  <si>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</si>
  <si>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</si>
  <si>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</si>
  <si>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</si>
  <si>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</si>
  <si>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</si>
  <si>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</si>
  <si>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</si>
  <si>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</si>
  <si>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</si>
  <si>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</si>
  <si>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</si>
  <si>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</si>
  <si>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</si>
  <si>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</si>
  <si>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</si>
  <si>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</si>
  <si>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</si>
  <si>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</si>
  <si>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</si>
  <si>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</si>
  <si>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</si>
  <si>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</si>
  <si>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</si>
  <si>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</si>
  <si>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</si>
  <si>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</si>
  <si>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</si>
  <si>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</si>
  <si>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</si>
  <si>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</si>
  <si>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</si>
  <si>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</si>
  <si>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</si>
  <si>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</si>
  <si>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</si>
  <si>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</si>
  <si>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</si>
  <si>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</si>
  <si>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</si>
  <si>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</si>
  <si>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</si>
  <si>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</si>
  <si>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</si>
  <si>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</si>
  <si>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</si>
  <si>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</si>
  <si>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</si>
  <si>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</si>
  <si>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</si>
  <si>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</si>
  <si>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</si>
  <si>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</si>
  <si>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</si>
  <si>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</si>
  <si>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</si>
  <si>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</si>
  <si>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</si>
  <si>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</si>
  <si>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</si>
  <si>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</si>
  <si>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</si>
  <si>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</si>
  <si>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</si>
  <si>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</si>
  <si>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</si>
  <si>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</si>
  <si>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</si>
  <si>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</si>
  <si>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</si>
  <si>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</si>
  <si>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</si>
  <si>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</si>
  <si>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</si>
  <si>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</si>
  <si>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</si>
  <si>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</si>
  <si>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</si>
  <si>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</si>
  <si>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</si>
  <si>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</si>
  <si>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</si>
  <si>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</si>
  <si>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</si>
  <si>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</si>
  <si>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</si>
  <si>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</si>
  <si>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</si>
  <si>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</si>
  <si>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</si>
  <si>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</si>
  <si>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</si>
  <si>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</si>
  <si>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</si>
  <si>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</si>
  <si>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</si>
  <si>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</si>
  <si>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</si>
  <si>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</si>
  <si>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</si>
  <si>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</si>
  <si>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</si>
  <si>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</si>
  <si>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</si>
  <si>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</si>
  <si>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</si>
  <si>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</si>
  <si>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</si>
  <si>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</si>
  <si>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</si>
  <si>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</si>
  <si>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</si>
  <si>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</si>
  <si>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</si>
  <si>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</si>
  <si>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</si>
  <si>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</si>
  <si>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</si>
  <si>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</si>
  <si>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</si>
  <si>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</si>
  <si>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</si>
  <si>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</si>
  <si>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</si>
  <si>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</si>
  <si>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</si>
  <si>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</si>
  <si>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</si>
  <si>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</si>
  <si>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</si>
  <si>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</si>
  <si>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</si>
  <si>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</si>
  <si>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</si>
  <si>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</si>
  <si>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</si>
  <si>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</si>
  <si>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</si>
  <si>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</si>
  <si>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</si>
  <si>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</si>
  <si>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</si>
  <si>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</si>
  <si>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</si>
  <si>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</si>
  <si>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</si>
  <si>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</si>
  <si>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</si>
  <si>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</si>
  <si>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</si>
  <si>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</si>
  <si>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</si>
  <si>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</si>
  <si>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</si>
  <si>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</si>
  <si>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</si>
  <si>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</si>
  <si>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</si>
  <si>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</si>
  <si>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</si>
  <si>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</si>
  <si>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</si>
  <si>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</si>
  <si>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</si>
  <si>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</si>
  <si>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</si>
  <si>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</si>
  <si>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</si>
  <si>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</si>
  <si>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</si>
  <si>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</si>
  <si>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</si>
  <si>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</si>
  <si>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</si>
  <si>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</si>
  <si>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</si>
  <si>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</si>
  <si>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</si>
  <si>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</si>
  <si>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</si>
  <si>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</si>
  <si>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</si>
  <si>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</si>
  <si>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</si>
  <si>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</si>
  <si>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</si>
  <si>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</si>
  <si>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</si>
  <si>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</si>
  <si>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</si>
  <si>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</si>
  <si>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</si>
  <si>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</si>
  <si>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</si>
  <si>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</si>
  <si>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</si>
  <si>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</si>
  <si>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</si>
  <si>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</si>
  <si>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</si>
  <si>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</si>
  <si>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</si>
  <si>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</si>
  <si>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</si>
  <si>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</si>
  <si>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</si>
  <si>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</si>
  <si>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</si>
  <si>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</si>
  <si>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</si>
  <si>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</si>
  <si>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</si>
  <si>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</si>
  <si>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</si>
  <si>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</si>
  <si>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</si>
  <si>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</si>
  <si>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</si>
  <si>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</si>
  <si>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</si>
  <si>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</si>
  <si>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</si>
  <si>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</si>
  <si>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</si>
  <si>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</si>
  <si>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</si>
  <si>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</si>
  <si>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</si>
  <si>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</si>
  <si>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</si>
  <si>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</si>
  <si>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</si>
  <si>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</si>
  <si>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</si>
  <si>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</si>
  <si>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</si>
  <si>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</si>
  <si>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</si>
  <si>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</si>
  <si>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</si>
  <si>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</si>
  <si>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</si>
  <si>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</si>
  <si>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</si>
  <si>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</si>
  <si>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</si>
  <si>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</si>
  <si>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</si>
  <si>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</si>
  <si>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</si>
  <si>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</si>
  <si>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</si>
  <si>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</si>
  <si>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</si>
  <si>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</si>
  <si>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</si>
  <si>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</si>
  <si>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</si>
  <si>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</si>
  <si>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</si>
  <si>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</si>
  <si>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</si>
  <si>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</si>
  <si>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</si>
  <si>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</si>
  <si>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</si>
  <si>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</si>
  <si>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</si>
  <si>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</si>
  <si>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</si>
  <si>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</si>
  <si>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</si>
  <si>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</si>
  <si>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</si>
  <si>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</si>
  <si>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</si>
  <si>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</si>
  <si>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</si>
  <si>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</si>
  <si>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</si>
  <si>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</si>
  <si>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</si>
  <si>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</si>
  <si>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</si>
  <si>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</si>
  <si>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</si>
  <si>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</si>
  <si>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</si>
  <si>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</si>
  <si>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</si>
  <si>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</si>
  <si>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</si>
  <si>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</si>
  <si>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</si>
  <si>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</si>
  <si>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</si>
  <si>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</si>
  <si>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</si>
  <si>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</si>
  <si>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</si>
  <si>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</si>
  <si>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</si>
  <si>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</si>
  <si>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</si>
  <si>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</si>
  <si>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</si>
  <si>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</si>
  <si>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</si>
  <si>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</si>
  <si>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</si>
  <si>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</si>
  <si>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</si>
  <si>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</si>
  <si>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</si>
  <si>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</si>
  <si>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</si>
  <si>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</si>
  <si>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</si>
  <si>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</si>
  <si>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</si>
  <si>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</si>
  <si>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</si>
  <si>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</si>
  <si>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</si>
  <si>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</si>
  <si>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</si>
  <si>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</si>
  <si>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</si>
  <si>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</si>
  <si>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</si>
  <si>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</si>
  <si>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</si>
  <si>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</si>
  <si>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</si>
  <si>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</si>
  <si>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</si>
  <si>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</si>
  <si>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</si>
  <si>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</si>
  <si>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</si>
  <si>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</si>
  <si>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</si>
  <si>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</si>
  <si>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</si>
  <si>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</si>
  <si>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</si>
  <si>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</si>
  <si>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</si>
  <si>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</si>
  <si>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</si>
  <si>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</si>
  <si>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</si>
  <si>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</si>
  <si>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</si>
  <si>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</si>
  <si>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</si>
  <si>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</si>
  <si>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</si>
  <si>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</si>
  <si>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</si>
  <si>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</si>
  <si>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</si>
  <si>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</si>
  <si>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</si>
  <si>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</si>
  <si>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</si>
  <si>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</si>
  <si>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</si>
  <si>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</si>
  <si>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</si>
  <si>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</si>
  <si>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</si>
  <si>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</si>
  <si>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</si>
  <si>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</si>
  <si>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</si>
  <si>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</si>
  <si>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</si>
  <si>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</si>
  <si>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</si>
  <si>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</si>
  <si>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</si>
  <si>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</si>
  <si>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</si>
  <si>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</si>
  <si>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</si>
  <si>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</si>
  <si>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</si>
  <si>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</si>
  <si>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</si>
  <si>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</si>
  <si>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</si>
  <si>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</si>
  <si>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</si>
  <si>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</si>
  <si>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</si>
  <si>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</si>
  <si>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</si>
  <si>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</si>
  <si>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</si>
  <si>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</si>
  <si>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</si>
  <si>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</si>
  <si>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</si>
  <si>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</si>
  <si>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</si>
  <si>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</si>
  <si>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</si>
  <si>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</si>
  <si>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</si>
  <si>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</si>
  <si>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</si>
  <si>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</si>
  <si>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</si>
  <si>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</si>
  <si>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</si>
  <si>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</si>
  <si>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</si>
  <si>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</si>
  <si>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</si>
  <si>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</si>
  <si>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</si>
  <si>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</si>
  <si>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</si>
  <si>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</si>
  <si>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</si>
  <si>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</si>
  <si>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</si>
  <si>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</si>
  <si>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</si>
  <si>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</si>
  <si>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</si>
  <si>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</si>
  <si>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</si>
  <si>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</si>
  <si>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</si>
  <si>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</si>
  <si>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</si>
  <si>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</si>
  <si>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</si>
  <si>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</si>
  <si>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</si>
  <si>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</si>
  <si>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</si>
  <si>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</si>
  <si>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</si>
  <si>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</si>
  <si>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</si>
  <si>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</si>
  <si>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</si>
  <si>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</si>
  <si>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</si>
  <si>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</si>
  <si>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</si>
  <si>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</si>
  <si>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</si>
  <si>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</si>
  <si>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</si>
  <si>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</si>
  <si>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</si>
  <si>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</si>
  <si>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</si>
  <si>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</si>
  <si>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</si>
  <si>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</si>
  <si>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</si>
  <si>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</si>
  <si>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</si>
  <si>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</si>
  <si>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</si>
  <si>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</si>
  <si>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</si>
  <si>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</si>
  <si>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</si>
  <si>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</si>
  <si>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</si>
  <si>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</si>
  <si>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</si>
  <si>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</si>
  <si>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</si>
  <si>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</si>
  <si>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</si>
  <si>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</si>
  <si>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</si>
  <si>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</si>
  <si>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</si>
  <si>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</si>
  <si>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</si>
  <si>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</si>
  <si>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</si>
  <si>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</si>
  <si>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</si>
  <si>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</si>
  <si>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</si>
  <si>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</si>
  <si>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</si>
  <si>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</si>
  <si>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</si>
  <si>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</si>
  <si>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</si>
  <si>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</si>
  <si>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</si>
  <si>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</si>
  <si>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</si>
  <si>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</si>
  <si>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</si>
  <si>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</si>
  <si>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</si>
  <si>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</si>
  <si>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</si>
  <si>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</si>
  <si>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</si>
  <si>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</si>
  <si>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</si>
  <si>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</si>
  <si>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</si>
  <si>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</si>
  <si>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</si>
  <si>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</si>
  <si>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</si>
  <si>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</si>
  <si>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</si>
  <si>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</si>
  <si>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</si>
  <si>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</si>
  <si>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</si>
  <si>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</si>
  <si>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</si>
  <si>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</si>
  <si>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</si>
  <si>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</si>
  <si>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</si>
  <si>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</si>
  <si>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</si>
  <si>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</si>
  <si>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</si>
  <si>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</si>
  <si>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</si>
  <si>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</si>
  <si>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</si>
  <si>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</si>
  <si>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</si>
  <si>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</si>
  <si>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</si>
  <si>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</si>
  <si>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</si>
  <si>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</si>
  <si>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</si>
  <si>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</si>
  <si>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</si>
  <si>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</si>
  <si>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</si>
  <si>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</si>
  <si>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</si>
  <si>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</si>
  <si>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</si>
  <si>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</si>
  <si>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</si>
  <si>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</si>
  <si>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</si>
  <si>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</si>
  <si>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</si>
  <si>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</si>
  <si>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</si>
  <si>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</si>
  <si>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</si>
  <si>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</si>
  <si>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</si>
  <si>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</si>
  <si>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</si>
  <si>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</si>
  <si>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</si>
  <si>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</si>
  <si>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</si>
  <si>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</si>
  <si>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</si>
  <si>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</si>
  <si>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</si>
  <si>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</si>
  <si>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</si>
  <si>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</si>
  <si>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</si>
  <si>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</si>
  <si>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</si>
  <si>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</si>
  <si>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</si>
  <si>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</si>
  <si>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</si>
  <si>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</si>
  <si>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</si>
  <si>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</si>
  <si>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</si>
  <si>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</si>
  <si>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</si>
  <si>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</si>
  <si>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</si>
  <si>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</si>
  <si>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</si>
  <si>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</si>
  <si>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</si>
  <si>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</si>
  <si>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</si>
  <si>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</si>
  <si>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</si>
  <si>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</si>
  <si>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</si>
  <si>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</si>
  <si>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</si>
  <si>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</si>
  <si>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</si>
  <si>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</si>
  <si>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</si>
  <si>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</si>
  <si>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</si>
  <si>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</si>
  <si>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</si>
  <si>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</si>
  <si>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</si>
  <si>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</si>
  <si>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</si>
  <si>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</si>
  <si>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</si>
  <si>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</si>
  <si>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</si>
  <si>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</si>
  <si>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</si>
  <si>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</si>
  <si>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</si>
  <si>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</si>
  <si>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</si>
  <si>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</si>
  <si>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</si>
  <si>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</si>
  <si>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</si>
  <si>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</si>
  <si>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</si>
  <si>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</si>
  <si>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</si>
  <si>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</si>
  <si>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</si>
  <si>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</si>
  <si>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</si>
  <si>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</si>
  <si>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</si>
  <si>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</si>
  <si>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</si>
  <si>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</si>
  <si>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</si>
  <si>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</si>
  <si>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</si>
  <si>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</si>
  <si>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</si>
  <si>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</si>
  <si>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</si>
  <si>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</si>
  <si>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</si>
  <si>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</si>
  <si>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</si>
  <si>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</si>
  <si>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</si>
  <si>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</si>
  <si>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</si>
  <si>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</si>
  <si>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</si>
  <si>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</si>
  <si>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</si>
  <si>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</si>
  <si>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</si>
  <si>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</si>
  <si>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</si>
  <si>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</si>
  <si>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</si>
  <si>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</si>
  <si>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</si>
  <si>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</si>
  <si>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</si>
  <si>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</si>
  <si>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</si>
  <si>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</si>
  <si>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</si>
  <si>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</si>
  <si>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</si>
  <si>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</si>
  <si>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</si>
  <si>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</si>
  <si>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</si>
  <si>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</si>
  <si>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</si>
  <si>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</si>
  <si>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</si>
  <si>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</si>
  <si>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</si>
  <si>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</si>
  <si>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</si>
  <si>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</si>
  <si>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</si>
  <si>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</si>
  <si>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</si>
  <si>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</si>
  <si>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</si>
  <si>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</si>
  <si>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</si>
  <si>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</si>
  <si>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</si>
  <si>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</si>
  <si>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</si>
  <si>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</si>
  <si>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</si>
  <si>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</si>
  <si>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</si>
  <si>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</si>
  <si>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</si>
  <si>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</si>
  <si>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</si>
  <si>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</si>
  <si>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</si>
  <si>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</si>
  <si>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</si>
  <si>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</si>
  <si>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</si>
  <si>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</si>
  <si>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</si>
  <si>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</si>
  <si>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</si>
  <si>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</si>
  <si>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</si>
  <si>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</si>
  <si>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</si>
  <si>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</si>
  <si>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</si>
  <si>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</si>
  <si>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</si>
  <si>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</si>
  <si>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</si>
  <si>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</si>
  <si>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</si>
  <si>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</si>
  <si>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</si>
  <si>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</si>
  <si>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</si>
  <si>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</si>
  <si>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</si>
  <si>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</si>
  <si>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</si>
  <si>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</si>
  <si>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</si>
  <si>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</si>
  <si>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</si>
  <si>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</si>
  <si>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</si>
  <si>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</si>
  <si>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</si>
  <si>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</si>
  <si>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</si>
  <si>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</si>
  <si>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</si>
  <si>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</si>
  <si>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</si>
  <si>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</si>
  <si>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</si>
  <si>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</si>
  <si>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</si>
  <si>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</si>
  <si>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</si>
  <si>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</si>
  <si>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</si>
  <si>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</si>
  <si>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</si>
  <si>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</si>
  <si>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</si>
  <si>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</si>
  <si>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</si>
  <si>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</si>
  <si>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</si>
  <si>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</si>
  <si>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</si>
  <si>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</si>
  <si>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</si>
  <si>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</si>
  <si>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</si>
  <si>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</si>
  <si>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</si>
  <si>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</si>
  <si>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</si>
  <si>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</si>
  <si>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</si>
  <si>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</si>
  <si>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</si>
  <si>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</si>
  <si>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</si>
  <si>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</si>
  <si>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</si>
  <si>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</si>
  <si>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</si>
  <si>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</si>
  <si>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</si>
  <si>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</si>
  <si>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</si>
  <si>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</si>
  <si>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</si>
  <si>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</si>
  <si>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</si>
  <si>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</si>
  <si>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</si>
  <si>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</si>
  <si>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</si>
  <si>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</si>
  <si>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</si>
  <si>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</si>
  <si>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</si>
  <si>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</si>
  <si>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</si>
  <si>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</si>
  <si>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</si>
  <si>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</si>
  <si>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</si>
  <si>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</si>
  <si>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</si>
  <si>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</si>
  <si>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</si>
  <si>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</si>
  <si>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</si>
  <si>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</si>
  <si>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</si>
  <si>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</si>
  <si>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</si>
  <si>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</si>
  <si>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</si>
  <si>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</si>
  <si>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</si>
  <si>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</si>
  <si>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</si>
  <si>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</si>
  <si>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</si>
  <si>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</si>
  <si>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</si>
  <si>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</si>
  <si>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</si>
  <si>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</si>
  <si>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</si>
  <si>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</si>
  <si>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</si>
  <si>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</si>
  <si>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</si>
  <si>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</si>
  <si>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</si>
  <si>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</si>
  <si>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</si>
  <si>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</si>
  <si>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</si>
  <si>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</si>
  <si>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</si>
  <si>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</si>
  <si>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</si>
  <si>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</si>
  <si>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</si>
  <si>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</si>
  <si>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</si>
  <si>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</si>
  <si>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</si>
  <si>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</si>
  <si>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</si>
  <si>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</si>
  <si>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</si>
  <si>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</si>
  <si>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</si>
  <si>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</si>
  <si>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</si>
  <si>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</si>
  <si>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</si>
  <si>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</si>
  <si>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</si>
  <si>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</si>
  <si>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</si>
  <si>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</si>
  <si>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</si>
  <si>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</si>
  <si>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</si>
  <si>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</si>
  <si>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</si>
  <si>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</si>
  <si>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</si>
  <si>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</si>
  <si>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</si>
  <si>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</si>
  <si>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</si>
  <si>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</si>
  <si>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</si>
  <si>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</si>
  <si>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</si>
  <si>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</si>
  <si>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</si>
  <si>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</si>
  <si>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</si>
  <si>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</si>
  <si>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</si>
  <si>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</si>
  <si>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</si>
  <si>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</si>
  <si>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</si>
  <si>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</si>
  <si>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</si>
  <si>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</si>
  <si>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</si>
  <si>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</si>
  <si>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</si>
  <si>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</si>
  <si>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</si>
  <si>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</si>
  <si>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</si>
  <si>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</si>
  <si>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</si>
  <si>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</si>
  <si>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</si>
  <si>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</si>
  <si>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</si>
  <si>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</si>
  <si>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</si>
  <si>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</si>
  <si>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</si>
  <si>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</si>
  <si>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</si>
  <si>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</si>
  <si>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</si>
  <si>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</si>
  <si>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</si>
  <si>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</si>
  <si>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</si>
  <si>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</si>
  <si>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</si>
  <si>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</si>
  <si>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</si>
  <si>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</si>
  <si>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</si>
  <si>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</si>
  <si>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</si>
  <si>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</si>
  <si>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</si>
  <si>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</si>
  <si>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</si>
  <si>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</si>
  <si>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</si>
  <si>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</si>
  <si>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</si>
  <si>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</si>
  <si>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</si>
  <si>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</si>
  <si>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</si>
  <si>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</si>
  <si>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</si>
  <si>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</si>
  <si>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</si>
  <si>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</si>
  <si>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</si>
  <si>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</si>
  <si>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</si>
  <si>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</si>
  <si>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</si>
  <si>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</si>
  <si>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</si>
  <si>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</si>
  <si>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</si>
  <si>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</si>
  <si>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</si>
  <si>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</si>
  <si>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</si>
  <si>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</si>
  <si>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</si>
  <si>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</si>
  <si>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</si>
  <si>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</si>
  <si>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</si>
  <si>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</si>
  <si>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</si>
  <si>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</si>
  <si>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</si>
  <si>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</si>
  <si>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</si>
  <si>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</si>
  <si>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</si>
  <si>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</si>
  <si>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</si>
  <si>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</si>
  <si>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</si>
  <si>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</si>
  <si>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</si>
  <si>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</si>
  <si>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</si>
  <si>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</si>
  <si>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</si>
  <si>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</si>
  <si>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</si>
  <si>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</si>
  <si>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</si>
  <si>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</si>
  <si>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</si>
  <si>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</si>
  <si>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</si>
  <si>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</si>
  <si>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</si>
  <si>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</si>
  <si>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</si>
  <si>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</si>
  <si>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</si>
  <si>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</si>
  <si>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</si>
  <si>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</si>
  <si>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</si>
  <si>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</si>
  <si>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</si>
  <si>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</si>
  <si>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</si>
  <si>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</si>
  <si>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</si>
  <si>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</si>
  <si>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</si>
  <si>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</si>
  <si>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</si>
  <si>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</si>
  <si>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</si>
  <si>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</si>
  <si>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</si>
  <si>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</si>
  <si>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</si>
  <si>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</si>
  <si>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</si>
  <si>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</si>
  <si>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</si>
  <si>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</si>
  <si>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</si>
  <si>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</si>
  <si>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</si>
  <si>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</si>
  <si>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</si>
  <si>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</si>
  <si>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</si>
  <si>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</si>
  <si>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</si>
  <si>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</si>
  <si>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</si>
  <si>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</si>
  <si>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</si>
  <si>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</si>
  <si>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</si>
  <si>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</si>
  <si>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</si>
  <si>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</si>
  <si>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</si>
  <si>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</si>
  <si>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</si>
  <si>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</si>
  <si>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</si>
  <si>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</si>
  <si>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</si>
  <si>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</si>
  <si>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</si>
  <si>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</si>
  <si>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</si>
  <si>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</si>
  <si>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</si>
  <si>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</si>
  <si>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</si>
  <si>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</si>
  <si>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</si>
  <si>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</si>
  <si>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</si>
  <si>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</si>
  <si>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</si>
  <si>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</si>
  <si>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</si>
  <si>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</si>
  <si>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</si>
  <si>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</si>
  <si>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</si>
  <si>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</si>
  <si>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</si>
  <si>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</si>
  <si>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</si>
  <si>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</si>
  <si>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</si>
  <si>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</si>
  <si>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</si>
  <si>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</si>
  <si>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</si>
  <si>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</si>
  <si>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</si>
  <si>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</si>
  <si>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</si>
  <si>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</si>
  <si>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</si>
  <si>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</si>
  <si>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</si>
  <si>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</si>
  <si>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</si>
  <si>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</si>
  <si>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</si>
  <si>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</si>
  <si>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</si>
  <si>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</si>
  <si>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</si>
  <si>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</si>
  <si>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</si>
  <si>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</si>
  <si>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</si>
  <si>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</si>
  <si>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</si>
  <si>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</si>
  <si>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</si>
  <si>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</si>
  <si>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</si>
  <si>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</si>
  <si>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</si>
  <si>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</si>
  <si>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</si>
  <si>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</si>
  <si>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</si>
  <si>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</si>
  <si>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</si>
  <si>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</si>
  <si>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</si>
  <si>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</si>
  <si>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</si>
  <si>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</si>
  <si>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</si>
  <si>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</si>
  <si>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</si>
  <si>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</si>
  <si>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</si>
  <si>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</si>
  <si>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</si>
  <si>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</si>
  <si>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</si>
  <si>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</si>
  <si>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</si>
  <si>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</si>
  <si>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</si>
  <si>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</si>
  <si>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</si>
  <si>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</si>
  <si>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</si>
  <si>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</si>
  <si>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</si>
  <si>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</si>
  <si>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</si>
  <si>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</si>
  <si>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</si>
  <si>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</si>
  <si>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</si>
  <si>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</si>
  <si>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</si>
  <si>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</si>
  <si>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</si>
  <si>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</si>
  <si>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</si>
  <si>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</si>
  <si>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</si>
  <si>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</si>
  <si>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</si>
  <si>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</si>
  <si>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</si>
  <si>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</si>
  <si>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</si>
  <si>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</si>
  <si>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</si>
  <si>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</si>
  <si>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</si>
  <si>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</si>
  <si>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</si>
  <si>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</si>
  <si>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</si>
  <si>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</si>
  <si>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</si>
  <si>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</si>
  <si>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</si>
  <si>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</si>
  <si>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</si>
  <si>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</si>
  <si>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</si>
  <si>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</si>
  <si>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</si>
  <si>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</si>
  <si>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</si>
  <si>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</si>
  <si>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</si>
  <si>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</si>
  <si>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</si>
  <si>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</si>
  <si>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</si>
  <si>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</si>
  <si>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</si>
  <si>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</si>
  <si>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</si>
  <si>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</si>
  <si>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</si>
  <si>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</si>
  <si>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</si>
  <si>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</si>
  <si>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</si>
  <si>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</si>
  <si>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</si>
  <si>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</si>
  <si>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</si>
  <si>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</si>
  <si>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</si>
  <si>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</si>
  <si>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</si>
  <si>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</si>
  <si>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</si>
  <si>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</si>
  <si>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</si>
  <si>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</si>
  <si>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</si>
  <si>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</si>
  <si>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</si>
  <si>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</si>
  <si>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</si>
  <si>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</si>
  <si>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</si>
  <si>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</si>
  <si>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</si>
  <si>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</si>
  <si>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</si>
  <si>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</si>
  <si>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</si>
  <si>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</si>
  <si>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</si>
  <si>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</si>
  <si>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</si>
  <si>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</si>
  <si>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</si>
  <si>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</si>
  <si>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</si>
  <si>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</si>
  <si>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</si>
  <si>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</si>
  <si>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</si>
  <si>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</si>
  <si>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</si>
  <si>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</si>
  <si>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</si>
  <si>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</si>
  <si>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</si>
  <si>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</si>
  <si>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</si>
  <si>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</si>
  <si>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</si>
  <si>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</si>
  <si>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</si>
  <si>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</si>
  <si>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</si>
  <si>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</si>
  <si>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</si>
  <si>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</si>
  <si>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</si>
  <si>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</si>
  <si>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</si>
  <si>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</si>
  <si>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</si>
  <si>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</si>
  <si>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</si>
  <si>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</si>
  <si>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</si>
  <si>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</si>
  <si>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</si>
  <si>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</si>
  <si>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</si>
  <si>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</si>
  <si>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</si>
  <si>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</si>
  <si>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</si>
  <si>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</si>
  <si>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</si>
  <si>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</si>
  <si>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</si>
  <si>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</si>
  <si>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</si>
  <si>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</si>
  <si>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</si>
  <si>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</si>
  <si>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</si>
  <si>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</si>
  <si>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</si>
  <si>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</si>
  <si>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</si>
  <si>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</si>
  <si>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</si>
  <si>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</si>
  <si>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</si>
  <si>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</si>
  <si>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</si>
  <si>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</si>
  <si>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</si>
  <si>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</si>
  <si>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</si>
  <si>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</si>
  <si>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</si>
  <si>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</si>
  <si>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</si>
  <si>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</si>
  <si>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</si>
  <si>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</si>
  <si>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</si>
  <si>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</si>
  <si>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</si>
  <si>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</si>
  <si>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</si>
  <si>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</si>
  <si>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</si>
  <si>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</si>
  <si>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</si>
  <si>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</si>
  <si>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</si>
  <si>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</si>
  <si>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</si>
  <si>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</si>
  <si>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</si>
  <si>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</si>
  <si>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</si>
  <si>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</si>
  <si>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</si>
  <si>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</si>
  <si>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</si>
  <si>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</si>
  <si>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</si>
  <si>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</si>
  <si>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</si>
  <si>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</si>
  <si>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</si>
  <si>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</si>
  <si>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</si>
  <si>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</si>
  <si>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</si>
  <si>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</si>
  <si>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</si>
  <si>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</si>
  <si>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</si>
  <si>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</si>
  <si>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</si>
  <si>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</si>
  <si>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</si>
  <si>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</si>
  <si>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</si>
  <si>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</si>
  <si>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</si>
  <si>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</si>
  <si>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</si>
  <si>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</si>
  <si>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</si>
  <si>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</si>
  <si>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</si>
  <si>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</si>
  <si>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</si>
  <si>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</si>
  <si>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</si>
  <si>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</si>
  <si>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</si>
  <si>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</si>
  <si>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</si>
  <si>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</si>
  <si>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</si>
  <si>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</si>
  <si>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</si>
  <si>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</si>
  <si>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</si>
  <si>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</si>
  <si>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</si>
  <si>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</si>
  <si>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</si>
  <si>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</si>
  <si>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</si>
  <si>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</si>
  <si>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</si>
  <si>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</si>
  <si>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</si>
  <si>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</si>
  <si>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</si>
  <si>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</si>
  <si>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</si>
  <si>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</si>
  <si>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</si>
  <si>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</si>
  <si>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</si>
  <si>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</si>
  <si>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</si>
  <si>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</si>
  <si>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</si>
  <si>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</si>
  <si>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</si>
  <si>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</si>
  <si>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</si>
  <si>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</si>
  <si>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</si>
  <si>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</si>
  <si>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</si>
  <si>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</si>
  <si>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</si>
  <si>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</si>
  <si>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</si>
  <si>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</si>
  <si>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</si>
  <si>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</si>
  <si>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</si>
  <si>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</si>
  <si>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</si>
  <si>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</si>
  <si>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</si>
  <si>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</si>
  <si>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</si>
  <si>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</si>
  <si>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</si>
  <si>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</si>
  <si>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</si>
  <si>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</si>
  <si>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</si>
  <si>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</si>
  <si>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</si>
  <si>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</si>
  <si>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</si>
  <si>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</si>
  <si>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</si>
  <si>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</si>
  <si>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</si>
  <si>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</si>
  <si>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</si>
  <si>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</si>
  <si>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</si>
  <si>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</si>
  <si>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</si>
  <si>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</si>
  <si>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</si>
  <si>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</si>
  <si>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</si>
  <si>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</si>
  <si>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</si>
  <si>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</si>
  <si>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</si>
  <si>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</si>
  <si>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</si>
  <si>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</si>
  <si>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</si>
  <si>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</si>
  <si>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</si>
  <si>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</si>
  <si>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</si>
  <si>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</si>
  <si>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</si>
  <si>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</si>
  <si>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</si>
  <si>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</si>
  <si>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</si>
  <si>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</si>
  <si>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</si>
  <si>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</si>
  <si>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</si>
  <si>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</si>
  <si>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</si>
  <si>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</si>
  <si>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</si>
  <si>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</si>
  <si>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</si>
  <si>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</si>
  <si>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</si>
  <si>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</si>
  <si>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</si>
  <si>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</si>
  <si>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</si>
  <si>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</si>
  <si>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</si>
  <si>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</si>
  <si>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</si>
  <si>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</si>
  <si>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</si>
  <si>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</si>
  <si>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</si>
  <si>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</si>
  <si>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</si>
  <si>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</si>
  <si>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</si>
  <si>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</si>
  <si>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</si>
  <si>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</si>
  <si>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</si>
  <si>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</si>
  <si>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</si>
  <si>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</si>
  <si>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</si>
  <si>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</si>
  <si>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</si>
  <si>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</si>
  <si>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</si>
  <si>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</si>
  <si>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</si>
  <si>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</si>
  <si>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</si>
  <si>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</si>
  <si>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</si>
  <si>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</si>
  <si>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</si>
  <si>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</si>
  <si>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</si>
  <si>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</si>
  <si>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</si>
  <si>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</si>
  <si>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</si>
  <si>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</si>
  <si>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</si>
  <si>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</si>
  <si>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</si>
  <si>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</si>
  <si>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</si>
  <si>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</si>
  <si>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</si>
  <si>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</si>
  <si>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</si>
  <si>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</si>
  <si>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</si>
  <si>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</si>
  <si>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</si>
  <si>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</si>
  <si>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</si>
  <si>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</si>
  <si>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</si>
  <si>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</si>
  <si>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</si>
  <si>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</si>
  <si>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</si>
  <si>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</si>
  <si>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</si>
  <si>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</si>
  <si>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</si>
  <si>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</si>
  <si>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</si>
  <si>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</si>
  <si>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</si>
  <si>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</si>
  <si>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</si>
  <si>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</si>
  <si>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</si>
  <si>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</si>
  <si>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</si>
  <si>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</si>
  <si>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</si>
  <si>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</si>
  <si>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</si>
  <si>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</si>
  <si>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</si>
  <si>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</si>
  <si>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</si>
  <si>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</si>
  <si>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</si>
  <si>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</si>
  <si>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</si>
  <si>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</si>
  <si>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</si>
  <si>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</si>
  <si>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</si>
  <si>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</si>
  <si>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</si>
  <si>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</si>
  <si>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</si>
  <si>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</si>
  <si>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</si>
  <si>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</si>
  <si>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</si>
  <si>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</si>
  <si>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</si>
  <si>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</si>
  <si>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</si>
  <si>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</si>
  <si>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</si>
  <si>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</si>
  <si>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</si>
  <si>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</si>
  <si>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</si>
  <si>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</si>
  <si>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</si>
  <si>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</si>
  <si>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</si>
  <si>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</si>
  <si>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</si>
  <si>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</si>
  <si>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</si>
  <si>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</si>
  <si>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</si>
  <si>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</si>
  <si>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</si>
  <si>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</si>
  <si>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</si>
  <si>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</si>
  <si>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</si>
  <si>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</si>
  <si>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</si>
  <si>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</si>
  <si>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</si>
  <si>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</si>
  <si>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</si>
  <si>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</si>
  <si>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</si>
  <si>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</si>
  <si>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</si>
  <si>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</si>
  <si>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</si>
  <si>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</si>
  <si>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</si>
  <si>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</si>
  <si>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</si>
  <si>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</si>
  <si>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</si>
  <si>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</si>
  <si>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</si>
  <si>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</si>
  <si>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</si>
  <si>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</si>
  <si>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</si>
  <si>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</si>
  <si>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</si>
  <si>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</si>
  <si>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</si>
  <si>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</si>
  <si>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</si>
  <si>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</si>
  <si>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</si>
  <si>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</si>
  <si>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</si>
  <si>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</si>
  <si>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</si>
  <si>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</si>
  <si>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</si>
  <si>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</si>
  <si>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</si>
  <si>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</si>
  <si>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</si>
  <si>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</si>
  <si>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</si>
  <si>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</si>
  <si>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</si>
  <si>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</si>
  <si>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</si>
  <si>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</si>
  <si>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</si>
  <si>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</si>
  <si>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</si>
  <si>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</si>
  <si>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</si>
  <si>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</si>
  <si>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</si>
  <si>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</si>
  <si>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</si>
  <si>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</si>
  <si>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</si>
  <si>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</si>
  <si>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</si>
  <si>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</si>
  <si>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</si>
  <si>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</si>
  <si>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</si>
  <si>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</si>
  <si>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</si>
  <si>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</si>
  <si>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</si>
  <si>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</si>
  <si>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</si>
  <si>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</si>
  <si>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</si>
  <si>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</si>
  <si>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</si>
  <si>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</si>
  <si>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</si>
  <si>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</si>
  <si>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</si>
  <si>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</si>
  <si>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</si>
  <si>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</si>
  <si>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</si>
  <si>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</si>
  <si>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</si>
  <si>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</si>
  <si>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</si>
  <si>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</si>
  <si>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</si>
  <si>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</si>
  <si>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</si>
  <si>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</si>
  <si>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</si>
  <si>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</si>
  <si>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</si>
  <si>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</si>
  <si>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</si>
  <si>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</si>
  <si>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</si>
  <si>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</si>
  <si>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</si>
  <si>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</si>
  <si>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</si>
  <si>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</si>
  <si>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</si>
  <si>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</si>
  <si>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</si>
  <si>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</si>
  <si>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</si>
  <si>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</si>
  <si>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</si>
  <si>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</si>
  <si>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</si>
  <si>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</si>
  <si>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</si>
  <si>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</si>
  <si>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</si>
  <si>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</si>
  <si>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</si>
  <si>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</si>
  <si>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</si>
  <si>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</si>
  <si>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</si>
  <si>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</si>
  <si>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</si>
  <si>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</si>
  <si>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</si>
  <si>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</si>
  <si>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</si>
  <si>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</si>
  <si>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</si>
  <si>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</si>
  <si>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</si>
  <si>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</si>
  <si>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</si>
  <si>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</si>
  <si>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</si>
  <si>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</si>
  <si>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</si>
  <si>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</si>
  <si>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</si>
  <si>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</si>
  <si>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</si>
  <si>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</si>
  <si>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</si>
  <si>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</si>
  <si>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</si>
  <si>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</si>
  <si>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</si>
  <si>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</si>
  <si>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</si>
  <si>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</si>
  <si>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</si>
  <si>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</si>
  <si>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</si>
  <si>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</si>
  <si>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</si>
  <si>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</si>
  <si>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</si>
  <si>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</si>
  <si>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</si>
  <si>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</si>
  <si>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</si>
  <si>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</si>
  <si>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</si>
  <si>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</si>
  <si>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</si>
  <si>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</si>
  <si>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</si>
  <si>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</si>
  <si>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</si>
  <si>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</si>
  <si>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</si>
  <si>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</si>
  <si>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</si>
  <si>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</si>
  <si>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</si>
  <si>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</si>
  <si>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</si>
  <si>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</si>
  <si>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</si>
  <si>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</si>
  <si>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</si>
  <si>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</si>
  <si>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</si>
  <si>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</si>
  <si>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</si>
  <si>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</si>
  <si>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</si>
  <si>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</si>
  <si>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</si>
  <si>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</si>
  <si>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</si>
  <si>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</si>
  <si>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</si>
  <si>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</si>
  <si>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</si>
  <si>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</si>
  <si>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</si>
  <si>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</si>
  <si>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</si>
  <si>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</si>
  <si>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</si>
  <si>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</si>
  <si>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</si>
  <si>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</si>
  <si>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</si>
  <si>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</si>
  <si>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</si>
  <si>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</si>
  <si>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</si>
  <si>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</si>
  <si>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</si>
  <si>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</si>
  <si>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</si>
  <si>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</si>
  <si>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</si>
  <si>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</si>
  <si>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</si>
  <si>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</si>
  <si>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</si>
  <si>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</si>
  <si>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</si>
  <si>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</si>
  <si>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</si>
  <si>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</si>
  <si>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</si>
  <si>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</si>
  <si>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</si>
  <si>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</si>
  <si>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</si>
  <si>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</si>
  <si>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</si>
  <si>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</si>
  <si>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</si>
  <si>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</si>
  <si>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</si>
  <si>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</si>
  <si>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</si>
  <si>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</si>
  <si>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</si>
  <si>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</si>
  <si>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</si>
  <si>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</si>
  <si>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</si>
  <si>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</si>
  <si>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</si>
  <si>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</si>
  <si>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</si>
  <si>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</si>
  <si>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</si>
  <si>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</si>
  <si>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</si>
  <si>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</si>
  <si>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</si>
  <si>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</si>
  <si>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</si>
  <si>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</si>
  <si>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</si>
  <si>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</si>
  <si>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</si>
  <si>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</si>
  <si>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</si>
  <si>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</si>
  <si>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</si>
  <si>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</si>
  <si>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</si>
  <si>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</si>
  <si>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</si>
  <si>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</si>
  <si>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</si>
  <si>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</si>
  <si>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</si>
  <si>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</si>
  <si>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</si>
  <si>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</si>
  <si>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</si>
  <si>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</si>
  <si>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</si>
  <si>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</si>
  <si>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</si>
  <si>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</si>
  <si>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</si>
  <si>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</si>
  <si>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</si>
  <si>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</si>
  <si>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</si>
  <si>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</si>
  <si>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</si>
  <si>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</si>
  <si>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</si>
  <si>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</si>
  <si>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</si>
  <si>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</si>
  <si>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</si>
  <si>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</si>
  <si>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</si>
  <si>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</si>
  <si>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</si>
  <si>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</si>
  <si>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</si>
  <si>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</si>
  <si>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</si>
  <si>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</si>
  <si>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</si>
  <si>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</si>
  <si>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</si>
  <si>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</si>
  <si>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</si>
  <si>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</si>
  <si>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</si>
  <si>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</si>
  <si>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</si>
  <si>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</si>
  <si>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</si>
  <si>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</si>
  <si>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</si>
  <si>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</si>
  <si>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</si>
  <si>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</si>
  <si>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</si>
  <si>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</si>
  <si>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</si>
  <si>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</si>
  <si>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</si>
  <si>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</si>
  <si>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</si>
  <si>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</si>
  <si>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</si>
  <si>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</si>
  <si>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</si>
  <si>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</si>
  <si>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</si>
  <si>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</si>
  <si>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</si>
  <si>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</si>
  <si>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</si>
  <si>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</si>
  <si>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</si>
  <si>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</si>
  <si>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</si>
  <si>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</si>
  <si>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</si>
  <si>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</si>
  <si>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</si>
  <si>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</si>
  <si>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</si>
  <si>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</si>
  <si>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</si>
  <si>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</si>
  <si>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</si>
  <si>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</si>
  <si>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</si>
  <si>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</si>
  <si>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</si>
  <si>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</si>
  <si>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</si>
  <si>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</si>
  <si>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</si>
  <si>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</si>
  <si>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</si>
  <si>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</si>
  <si>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</si>
  <si>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</si>
  <si>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</si>
  <si>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</si>
  <si>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</si>
  <si>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</si>
  <si>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</si>
  <si>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</si>
  <si>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</si>
  <si>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</si>
  <si>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</si>
  <si>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</si>
  <si>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</si>
  <si>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</si>
  <si>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</si>
  <si>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</si>
  <si>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</si>
  <si>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</si>
  <si>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</si>
  <si>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</si>
  <si>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</si>
  <si>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</si>
  <si>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</si>
  <si>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</si>
  <si>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</si>
  <si>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</si>
  <si>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</si>
  <si>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</si>
  <si>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</si>
  <si>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</si>
  <si>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</si>
  <si>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</si>
  <si>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</si>
  <si>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</si>
  <si>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</si>
  <si>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</si>
  <si>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</si>
  <si>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</si>
  <si>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</si>
  <si>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</si>
  <si>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</si>
  <si>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</si>
  <si>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</si>
  <si>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</si>
  <si>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</si>
  <si>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</si>
  <si>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</si>
  <si>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</si>
  <si>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</si>
  <si>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</si>
  <si>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</si>
  <si>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</si>
  <si>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</si>
  <si>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</si>
  <si>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</si>
  <si>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</si>
  <si>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</si>
  <si>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</si>
  <si>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</si>
  <si>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</si>
  <si>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</si>
  <si>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</si>
  <si>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</si>
  <si>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</si>
  <si>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</si>
  <si>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</si>
  <si>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</si>
  <si>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</si>
  <si>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</si>
  <si>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</si>
  <si>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</si>
  <si>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</si>
  <si>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</si>
  <si>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</si>
  <si>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</si>
  <si>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</si>
  <si>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</si>
  <si>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</si>
  <si>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</si>
  <si>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</si>
  <si>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</si>
  <si>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</si>
  <si>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</si>
  <si>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</si>
  <si>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</si>
  <si>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</si>
  <si>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</si>
  <si>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</si>
  <si>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</si>
  <si>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</si>
  <si>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</si>
  <si>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</si>
  <si>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</si>
  <si>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</si>
  <si>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</si>
  <si>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</si>
  <si>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</si>
  <si>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</si>
  <si>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</si>
  <si>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</si>
  <si>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</si>
  <si>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</si>
  <si>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</si>
  <si>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</si>
  <si>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</si>
  <si>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</si>
  <si>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</si>
  <si>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</si>
  <si>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</si>
  <si>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</si>
  <si>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</si>
  <si>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</si>
  <si>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</si>
  <si>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</si>
  <si>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</si>
  <si>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</si>
  <si>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</si>
  <si>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</si>
  <si>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</si>
  <si>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</si>
  <si>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</si>
  <si>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</si>
  <si>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</si>
  <si>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</si>
  <si>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</si>
  <si>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</si>
  <si>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</si>
  <si>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</si>
  <si>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</si>
  <si>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</si>
  <si>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</si>
  <si>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</si>
  <si>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</si>
  <si>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</si>
  <si>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</si>
  <si>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</si>
  <si>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</si>
  <si>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</si>
  <si>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</si>
  <si>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</si>
  <si>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</si>
  <si>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</si>
  <si>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</si>
  <si>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</si>
  <si>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</si>
  <si>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</si>
  <si>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</si>
  <si>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</si>
  <si>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</si>
  <si>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</si>
  <si>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</si>
  <si>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</si>
  <si>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</si>
  <si>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</si>
  <si>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</si>
  <si>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</si>
  <si>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</si>
  <si>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</si>
  <si>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</si>
  <si>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</si>
  <si>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</si>
  <si>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</si>
  <si>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</si>
  <si>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</si>
  <si>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</si>
  <si>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</si>
  <si>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</si>
  <si>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</si>
  <si>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</si>
  <si>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</si>
  <si>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</si>
  <si>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</si>
  <si>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</si>
  <si>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</si>
  <si>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</si>
  <si>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</si>
  <si>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</si>
  <si>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</si>
  <si>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</si>
  <si>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</si>
  <si>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</si>
  <si>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</si>
  <si>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</si>
  <si>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</si>
  <si>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</si>
  <si>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</si>
  <si>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</si>
  <si>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</si>
  <si>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</si>
  <si>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</si>
  <si>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</si>
  <si>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</si>
  <si>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</si>
  <si>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</si>
  <si>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</si>
  <si>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</si>
  <si>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</si>
  <si>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</si>
  <si>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</si>
  <si>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</si>
  <si>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</si>
  <si>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</si>
  <si>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</si>
  <si>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</si>
  <si>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</si>
  <si>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</si>
  <si>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</si>
  <si>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</si>
  <si>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</si>
  <si>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</si>
  <si>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</si>
  <si>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</si>
  <si>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</si>
  <si>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</si>
  <si>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</si>
  <si>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</si>
  <si>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</si>
  <si>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</si>
  <si>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</si>
  <si>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</si>
  <si>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</si>
  <si>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</si>
  <si>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</si>
  <si>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</si>
  <si>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</si>
  <si>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</si>
  <si>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</si>
  <si>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</si>
  <si>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</si>
  <si>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</si>
  <si>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</si>
  <si>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</si>
  <si>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</si>
  <si>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</si>
  <si>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</si>
  <si>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</si>
  <si>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</si>
  <si>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</si>
  <si>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</si>
  <si>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</si>
  <si>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</si>
  <si>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</si>
  <si>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</si>
  <si>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</si>
  <si>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</si>
  <si>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</si>
  <si>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</si>
  <si>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</si>
  <si>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</si>
  <si>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</si>
  <si>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</si>
  <si>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</si>
  <si>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</si>
  <si>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</si>
  <si>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</si>
  <si>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</si>
  <si>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</si>
  <si>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</si>
  <si>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</si>
  <si>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</si>
  <si>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</si>
  <si>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</si>
  <si>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</si>
  <si>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</si>
  <si>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</si>
  <si>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</si>
  <si>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</si>
  <si>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</si>
  <si>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</si>
  <si>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</si>
  <si>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</si>
  <si>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</si>
  <si>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</si>
  <si>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</si>
  <si>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</si>
  <si>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</si>
  <si>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</si>
  <si>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</si>
  <si>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</si>
  <si>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</si>
  <si>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</si>
  <si>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</si>
  <si>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</si>
  <si>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</si>
  <si>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</si>
  <si>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</si>
  <si>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</si>
  <si>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</si>
  <si>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</si>
  <si>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</si>
  <si>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</si>
  <si>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</si>
  <si>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</si>
  <si>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</si>
  <si>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</si>
  <si>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</si>
  <si>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</si>
  <si>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</si>
  <si>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</si>
  <si>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</si>
  <si>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</si>
  <si>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</si>
  <si>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</si>
  <si>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</si>
  <si>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</si>
  <si>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</si>
  <si>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</si>
  <si>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</si>
  <si>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</si>
  <si>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</si>
  <si>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</si>
  <si>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</si>
  <si>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</si>
  <si>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</si>
  <si>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</si>
  <si>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</si>
  <si>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</si>
  <si>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</si>
  <si>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</si>
  <si>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</si>
  <si>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</si>
  <si>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</si>
  <si>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</si>
  <si>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</si>
  <si>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</si>
  <si>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</si>
  <si>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</si>
  <si>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</si>
  <si>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</si>
  <si>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</si>
  <si>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</si>
  <si>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</si>
  <si>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</si>
  <si>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</si>
  <si>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</si>
  <si>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</si>
  <si>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</si>
  <si>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</si>
  <si>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</si>
  <si>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</si>
  <si>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</si>
  <si>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</si>
  <si>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</si>
  <si>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</si>
  <si>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</si>
  <si>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</si>
  <si>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</si>
  <si>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</si>
  <si>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</si>
  <si>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</si>
  <si>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</si>
  <si>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</si>
  <si>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</si>
  <si>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</si>
  <si>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</si>
  <si>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</si>
  <si>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</si>
  <si>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</si>
  <si>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</si>
  <si>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</si>
  <si>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</si>
  <si>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</si>
  <si>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</si>
  <si>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</si>
  <si>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</si>
  <si>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</si>
  <si>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</si>
  <si>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</si>
  <si>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</si>
  <si>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</si>
  <si>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</si>
  <si>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</si>
  <si>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</si>
  <si>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</si>
  <si>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</si>
  <si>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</si>
  <si>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</si>
  <si>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</si>
  <si>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</si>
  <si>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</si>
  <si>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</si>
  <si>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</si>
  <si>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</si>
  <si>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</si>
  <si>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</si>
  <si>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</si>
  <si>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</si>
  <si>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</si>
  <si>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</si>
  <si>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</si>
  <si>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</si>
  <si>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</si>
  <si>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</si>
  <si>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</si>
  <si>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</si>
  <si>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</si>
  <si>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</si>
  <si>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</si>
  <si>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</si>
  <si>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</si>
  <si>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</si>
  <si>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</si>
  <si>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</si>
  <si>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</si>
  <si>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</si>
  <si>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</si>
  <si>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</si>
  <si>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</si>
  <si>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</si>
  <si>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</si>
  <si>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</si>
  <si>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</si>
  <si>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</si>
  <si>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</si>
  <si>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</si>
  <si>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</si>
  <si>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</si>
  <si>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</si>
  <si>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</si>
  <si>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</si>
  <si>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</si>
  <si>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</si>
  <si>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</si>
  <si>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</si>
  <si>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</si>
  <si>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</si>
  <si>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</si>
  <si>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</si>
  <si>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</si>
  <si>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</si>
  <si>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</si>
  <si>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</si>
  <si>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</si>
  <si>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</si>
  <si>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</si>
  <si>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</si>
  <si>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</si>
  <si>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</si>
  <si>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</si>
  <si>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</si>
  <si>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</si>
  <si>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</si>
  <si>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</si>
  <si>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</si>
  <si>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</si>
  <si>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</si>
  <si>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</si>
  <si>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</si>
  <si>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</si>
  <si>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</si>
  <si>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</si>
  <si>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</si>
  <si>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</si>
  <si>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</si>
  <si>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</si>
  <si>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</si>
  <si>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</si>
  <si>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</si>
  <si>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</si>
  <si>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</si>
  <si>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</si>
  <si>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</si>
  <si>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</si>
  <si>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</si>
  <si>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</si>
  <si>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</si>
  <si>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</si>
  <si>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</si>
  <si>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</si>
  <si>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</si>
  <si>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</si>
  <si>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</si>
  <si>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</si>
  <si>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</si>
  <si>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</si>
  <si>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</si>
  <si>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</si>
  <si>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</si>
  <si>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</si>
  <si>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</si>
  <si>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</si>
  <si>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</si>
  <si>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</si>
  <si>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</si>
  <si>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</si>
  <si>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</si>
  <si>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</si>
  <si>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</si>
  <si>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</si>
  <si>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</si>
  <si>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</si>
  <si>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</si>
  <si>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</si>
  <si>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</si>
  <si>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</si>
  <si>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</si>
  <si>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</si>
  <si>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</si>
  <si>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</si>
  <si>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</si>
  <si>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</si>
  <si>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</si>
  <si>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</si>
  <si>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</si>
  <si>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</si>
  <si>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</si>
  <si>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</si>
  <si>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</si>
  <si>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</si>
  <si>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</si>
  <si>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</si>
  <si>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</si>
  <si>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</si>
  <si>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</si>
  <si>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</si>
  <si>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</si>
  <si>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</si>
  <si>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</si>
  <si>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</si>
  <si>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</si>
  <si>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</si>
  <si>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</si>
  <si>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</si>
  <si>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</si>
  <si>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</si>
  <si>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</si>
  <si>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</si>
  <si>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</si>
  <si>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</si>
  <si>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</si>
  <si>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</si>
  <si>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</si>
  <si>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</si>
  <si>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</si>
  <si>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</si>
  <si>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</si>
  <si>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</si>
  <si>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</si>
  <si>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</si>
  <si>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</si>
  <si>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</si>
  <si>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</si>
  <si>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</si>
  <si>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</si>
  <si>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</si>
  <si>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</si>
  <si>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</si>
  <si>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</si>
  <si>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</si>
  <si>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</si>
  <si>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</si>
  <si>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</si>
  <si>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</si>
  <si>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</si>
  <si>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</si>
  <si>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</si>
  <si>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</si>
  <si>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</si>
  <si>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</si>
  <si>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</si>
  <si>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</si>
  <si>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</si>
  <si>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</si>
  <si>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</si>
  <si>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</si>
  <si>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</si>
  <si>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</si>
  <si>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</si>
  <si>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</si>
  <si>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</si>
  <si>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</si>
  <si>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</si>
  <si>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</si>
  <si>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</si>
  <si>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</si>
  <si>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</si>
  <si>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</si>
  <si>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</si>
  <si>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</si>
  <si>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</si>
  <si>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</si>
  <si>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</si>
  <si>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</si>
  <si>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</si>
  <si>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</si>
  <si>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</si>
  <si>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</si>
  <si>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</si>
  <si>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</si>
  <si>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</si>
  <si>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</si>
  <si>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</si>
  <si>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</si>
  <si>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</si>
  <si>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</si>
  <si>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</si>
  <si>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</si>
  <si>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</si>
  <si>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</si>
  <si>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</si>
  <si>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</si>
  <si>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</si>
  <si>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</si>
  <si>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</si>
  <si>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</si>
  <si>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</si>
  <si>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</si>
  <si>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</si>
  <si>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</si>
  <si>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</si>
  <si>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</si>
  <si>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</si>
  <si>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</si>
  <si>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</si>
  <si>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</si>
  <si>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</si>
  <si>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</si>
  <si>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</si>
  <si>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</si>
  <si>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</si>
  <si>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</si>
  <si>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</si>
  <si>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</si>
  <si>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</si>
  <si>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</si>
  <si>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</si>
  <si>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</si>
  <si>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</si>
  <si>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</si>
  <si>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</si>
  <si>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</si>
  <si>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</si>
  <si>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</si>
  <si>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</si>
  <si>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</si>
  <si>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</si>
  <si>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</si>
  <si>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</si>
  <si>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</si>
  <si>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</si>
  <si>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</si>
  <si>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</si>
  <si>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</si>
  <si>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</si>
  <si>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</si>
  <si>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</si>
  <si>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</si>
  <si>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</si>
  <si>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</si>
  <si>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</si>
  <si>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</si>
  <si>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</si>
  <si>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</si>
  <si>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</si>
  <si>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</si>
  <si>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</si>
  <si>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</si>
  <si>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</si>
  <si>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</si>
  <si>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</si>
  <si>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</si>
  <si>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</si>
  <si>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</si>
  <si>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</si>
  <si>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</si>
  <si>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</si>
  <si>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</si>
  <si>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</si>
  <si>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</si>
  <si>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</si>
  <si>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</si>
  <si>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</si>
  <si>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</si>
  <si>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</si>
  <si>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</si>
  <si>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</si>
  <si>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</si>
  <si>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</si>
  <si>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</si>
  <si>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</si>
  <si>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</si>
  <si>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</si>
  <si>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</si>
  <si>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</si>
  <si>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</si>
  <si>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</si>
  <si>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</si>
  <si>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</si>
  <si>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</si>
  <si>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</si>
  <si>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</si>
  <si>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</si>
  <si>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</si>
  <si>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</si>
  <si>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</si>
  <si>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</si>
  <si>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</si>
  <si>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</si>
  <si>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</si>
  <si>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</si>
  <si>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</si>
  <si>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</si>
  <si>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</si>
  <si>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</si>
  <si>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</si>
  <si>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</si>
  <si>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</si>
  <si>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</si>
  <si>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</si>
  <si>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</si>
  <si>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</si>
  <si>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</si>
  <si>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</si>
  <si>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</si>
  <si>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</si>
  <si>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</si>
  <si>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</si>
  <si>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</si>
  <si>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</si>
  <si>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</si>
  <si>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</si>
  <si>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</si>
  <si>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</si>
  <si>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</si>
  <si>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</si>
  <si>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</si>
  <si>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</si>
  <si>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</si>
  <si>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</si>
  <si>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</si>
  <si>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</si>
  <si>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</si>
  <si>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</si>
  <si>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</si>
  <si>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</si>
  <si>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</si>
  <si>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</si>
  <si>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</si>
  <si>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</si>
  <si>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</si>
  <si>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</si>
  <si>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</si>
  <si>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</si>
  <si>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</si>
  <si>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</si>
  <si>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</si>
  <si>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</si>
  <si>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</si>
  <si>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</si>
  <si>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</si>
  <si>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</si>
  <si>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</si>
  <si>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</si>
  <si>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</si>
  <si>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</si>
  <si>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</si>
  <si>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</si>
  <si>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</si>
  <si>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</si>
  <si>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</si>
  <si>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</si>
  <si>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</si>
  <si>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</si>
  <si>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</si>
  <si>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</si>
  <si>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</si>
  <si>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</si>
  <si>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</si>
  <si>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</si>
  <si>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</si>
  <si>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</si>
  <si>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</si>
  <si>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</si>
  <si>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</si>
  <si>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</si>
  <si>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</si>
  <si>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</si>
  <si>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</si>
  <si>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</si>
  <si>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</si>
  <si>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</si>
  <si>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</si>
  <si>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</si>
  <si>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</si>
  <si>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</si>
  <si>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</si>
  <si>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</si>
  <si>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</si>
  <si>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</si>
  <si>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</si>
  <si>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</si>
  <si>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</si>
  <si>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</si>
  <si>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</si>
  <si>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</si>
  <si>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</si>
  <si>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</si>
  <si>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</si>
  <si>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</si>
  <si>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</si>
  <si>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</si>
  <si>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</si>
  <si>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</si>
  <si>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</si>
  <si>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</si>
  <si>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</si>
  <si>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</si>
  <si>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</si>
  <si>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</si>
  <si>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</si>
  <si>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</si>
  <si>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</si>
  <si>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</si>
  <si>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</si>
  <si>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</si>
  <si>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</si>
  <si>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</si>
  <si>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</si>
  <si>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</si>
  <si>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</si>
  <si>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</si>
  <si>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</si>
  <si>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</si>
  <si>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</si>
  <si>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</si>
  <si>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</si>
  <si>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</si>
  <si>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</si>
  <si>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</si>
  <si>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</si>
  <si>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</si>
  <si>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</si>
  <si>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</si>
  <si>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</si>
  <si>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</si>
  <si>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</si>
  <si>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</si>
  <si>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</si>
  <si>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</si>
  <si>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</si>
  <si>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</si>
  <si>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</si>
  <si>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</si>
  <si>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</si>
  <si>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</si>
  <si>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</si>
  <si>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</si>
  <si>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</si>
  <si>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</si>
  <si>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</si>
  <si>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</si>
  <si>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</si>
  <si>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</si>
  <si>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</si>
  <si>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</si>
  <si>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</si>
  <si>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</si>
  <si>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</si>
  <si>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</si>
  <si>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</si>
  <si>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</si>
  <si>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</si>
  <si>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</si>
  <si>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</si>
  <si>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</si>
  <si>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</si>
  <si>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</si>
  <si>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</si>
  <si>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</si>
  <si>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</si>
  <si>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</si>
  <si>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</si>
  <si>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</si>
  <si>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</si>
  <si>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</si>
  <si>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</si>
  <si>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</si>
  <si>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</si>
  <si>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</si>
  <si>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</si>
  <si>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</si>
  <si>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</si>
  <si>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</si>
  <si>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</si>
  <si>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</si>
  <si>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</si>
  <si>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</si>
  <si>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</si>
  <si>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</si>
  <si>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</si>
  <si>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</si>
  <si>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</si>
  <si>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</si>
  <si>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</si>
  <si>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</si>
  <si>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</si>
  <si>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</si>
  <si>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</si>
  <si>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</si>
  <si>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</si>
  <si>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</si>
  <si>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</si>
  <si>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</si>
  <si>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</si>
  <si>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</si>
  <si>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</si>
  <si>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</si>
  <si>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</si>
  <si>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</si>
  <si>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</si>
  <si>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</si>
  <si>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</si>
  <si>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</si>
  <si>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</si>
  <si>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</si>
  <si>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</si>
  <si>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</si>
  <si>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</si>
  <si>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</si>
  <si>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</si>
  <si>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</si>
  <si>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</si>
  <si>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</si>
  <si>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</si>
  <si>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</si>
  <si>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</si>
  <si>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</si>
  <si>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</si>
  <si>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</si>
  <si>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</si>
  <si>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</si>
  <si>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</si>
  <si>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</si>
  <si>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</si>
  <si>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</si>
  <si>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</si>
  <si>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</si>
  <si>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</si>
  <si>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</si>
  <si>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</si>
  <si>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</si>
  <si>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</si>
  <si>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</si>
  <si>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</si>
  <si>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</si>
  <si>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</si>
  <si>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</si>
  <si>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</si>
  <si>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</si>
  <si>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</si>
  <si>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</si>
  <si>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</si>
  <si>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</si>
  <si>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</si>
  <si>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</si>
  <si>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</si>
  <si>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</si>
  <si>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</si>
  <si>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</si>
  <si>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</si>
  <si>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</si>
  <si>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</si>
  <si>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</si>
  <si>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</si>
  <si>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</si>
  <si>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</si>
  <si>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</si>
  <si>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</si>
  <si>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</si>
  <si>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</si>
  <si>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</si>
  <si>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</si>
  <si>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</si>
  <si>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</si>
  <si>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</si>
  <si>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</si>
  <si>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</si>
  <si>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</si>
  <si>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</si>
  <si>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</si>
  <si>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</si>
  <si>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</si>
  <si>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</si>
  <si>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</si>
  <si>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</si>
  <si>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</si>
  <si>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</si>
  <si>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</si>
  <si>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</si>
  <si>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</si>
  <si>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</si>
  <si>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</si>
  <si>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</si>
  <si>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</si>
  <si>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</si>
  <si>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</si>
  <si>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</si>
  <si>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</si>
  <si>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</si>
  <si>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</si>
  <si>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</si>
  <si>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</si>
  <si>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</si>
  <si>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</si>
  <si>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</si>
  <si>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</si>
  <si>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</si>
  <si>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</si>
  <si>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</si>
  <si>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</si>
  <si>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</si>
  <si>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</si>
  <si>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</si>
  <si>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</si>
  <si>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</si>
  <si>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</si>
  <si>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</si>
  <si>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</si>
  <si>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</si>
  <si>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</si>
  <si>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</si>
  <si>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</si>
  <si>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</si>
  <si>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</si>
  <si>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</si>
  <si>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</si>
  <si>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</si>
  <si>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</si>
  <si>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</si>
  <si>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</si>
  <si>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</si>
  <si>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</si>
  <si>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</si>
  <si>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</si>
  <si>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</si>
  <si>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</si>
  <si>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</si>
  <si>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</si>
  <si>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</si>
  <si>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</si>
  <si>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</si>
  <si>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</si>
  <si>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</si>
  <si>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</si>
  <si>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</si>
  <si>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</si>
  <si>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</si>
  <si>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</si>
  <si>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</si>
  <si>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</si>
  <si>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</si>
  <si>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</si>
  <si>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</si>
  <si>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</si>
  <si>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</si>
  <si>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</si>
  <si>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</si>
  <si>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</si>
  <si>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</si>
  <si>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</si>
  <si>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</si>
  <si>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</si>
  <si>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</si>
  <si>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</si>
  <si>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</si>
  <si>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</si>
  <si>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</si>
  <si>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</si>
  <si>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</si>
  <si>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</si>
  <si>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</si>
  <si>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</si>
  <si>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</si>
  <si>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</si>
  <si>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</si>
  <si>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</si>
  <si>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</si>
  <si>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</si>
  <si>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</si>
  <si>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</si>
  <si>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</si>
  <si>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</si>
  <si>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</si>
  <si>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</si>
  <si>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</si>
  <si>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</si>
  <si>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</si>
  <si>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</si>
  <si>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</si>
  <si>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</si>
  <si>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</si>
  <si>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</si>
  <si>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</si>
  <si>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</si>
  <si>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</si>
  <si>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</si>
  <si>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</si>
  <si>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</si>
  <si>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</si>
  <si>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</si>
  <si>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</si>
  <si>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</si>
  <si>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</si>
  <si>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</si>
  <si>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</si>
  <si>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</si>
  <si>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</si>
  <si>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</si>
  <si>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</si>
  <si>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</si>
  <si>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</si>
  <si>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</si>
  <si>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</si>
  <si>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</si>
  <si>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</si>
  <si>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</si>
  <si>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</si>
  <si>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</si>
  <si>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</si>
  <si>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</si>
  <si>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</si>
  <si>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</si>
  <si>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</si>
  <si>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</si>
  <si>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</si>
  <si>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</si>
  <si>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</si>
  <si>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</si>
  <si>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</si>
  <si>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</si>
  <si>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</si>
  <si>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</si>
  <si>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</si>
  <si>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</si>
  <si>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</si>
  <si>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</si>
  <si>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</si>
  <si>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</si>
  <si>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</si>
  <si>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</si>
  <si>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</si>
  <si>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</si>
  <si>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</si>
  <si>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</si>
  <si>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</si>
  <si>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</si>
  <si>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</si>
  <si>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</si>
  <si>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</si>
  <si>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</si>
  <si>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</si>
  <si>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</si>
  <si>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</si>
  <si>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</si>
  <si>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</si>
  <si>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</si>
  <si>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</si>
  <si>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</si>
  <si>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</si>
  <si>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</si>
  <si>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</si>
  <si>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</si>
  <si>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</si>
  <si>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</si>
  <si>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</si>
  <si>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</si>
  <si>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</si>
  <si>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</si>
  <si>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</si>
  <si>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</si>
  <si>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</si>
  <si>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</si>
  <si>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</si>
  <si>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</si>
  <si>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</si>
  <si>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</si>
  <si>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</si>
  <si>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</si>
  <si>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</si>
  <si>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</si>
  <si>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</si>
  <si>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</si>
  <si>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</si>
  <si>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</si>
  <si>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</si>
  <si>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</si>
  <si>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</si>
  <si>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</si>
  <si>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</si>
  <si>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</si>
  <si>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</si>
  <si>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</si>
  <si>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</si>
  <si>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</si>
  <si>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</si>
  <si>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</si>
  <si>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</si>
  <si>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</si>
  <si>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</si>
  <si>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</si>
  <si>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</si>
  <si>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</si>
  <si>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</si>
  <si>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</si>
  <si>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</si>
  <si>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</si>
  <si>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</si>
  <si>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</si>
  <si>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</si>
  <si>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</si>
  <si>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</si>
  <si>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</si>
  <si>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</si>
  <si>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</si>
  <si>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</si>
  <si>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</si>
  <si>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</si>
  <si>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</si>
  <si>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</si>
  <si>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</si>
  <si>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</si>
  <si>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</si>
  <si>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</si>
  <si>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</si>
  <si>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</si>
  <si>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</si>
  <si>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</si>
  <si>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</si>
  <si>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</si>
  <si>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</si>
  <si>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</si>
  <si>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</si>
  <si>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</si>
  <si>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</si>
  <si>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</si>
  <si>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</si>
  <si>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</si>
  <si>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</si>
  <si>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</si>
  <si>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</si>
  <si>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</si>
  <si>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</si>
  <si>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</si>
  <si>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</si>
  <si>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</si>
  <si>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</si>
  <si>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</si>
  <si>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</si>
  <si>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</si>
  <si>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</si>
  <si>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</si>
  <si>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</si>
  <si>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</si>
  <si>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</si>
  <si>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</si>
  <si>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</si>
  <si>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</si>
  <si>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</si>
  <si>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</si>
  <si>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</si>
  <si>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</si>
  <si>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</si>
  <si>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</si>
  <si>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</si>
  <si>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</si>
  <si>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</si>
  <si>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</si>
  <si>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</si>
  <si>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</si>
  <si>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</si>
  <si>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</si>
  <si>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</si>
  <si>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</si>
  <si>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</si>
  <si>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</si>
  <si>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</si>
  <si>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</si>
  <si>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</si>
  <si>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</si>
  <si>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</si>
  <si>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</si>
  <si>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</si>
  <si>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</si>
  <si>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</si>
  <si>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</si>
  <si>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</si>
  <si>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</si>
  <si>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</si>
  <si>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</si>
  <si>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</si>
  <si>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</si>
  <si>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</si>
  <si>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</si>
  <si>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</si>
  <si>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</si>
  <si>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</si>
  <si>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</si>
  <si>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</si>
  <si>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</si>
  <si>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</si>
  <si>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</si>
  <si>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</si>
  <si>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</si>
  <si>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</si>
  <si>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</si>
  <si>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</si>
  <si>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</si>
  <si>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</si>
  <si>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</si>
  <si>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</si>
  <si>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</si>
  <si>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</si>
  <si>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</si>
  <si>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</si>
  <si>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</si>
  <si>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</si>
  <si>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</si>
  <si>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</si>
  <si>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</si>
  <si>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</si>
  <si>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</si>
  <si>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</si>
  <si>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</si>
  <si>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</si>
  <si>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</si>
  <si>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</si>
  <si>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</si>
  <si>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</si>
  <si>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</si>
  <si>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</si>
  <si>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</si>
  <si>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</si>
  <si>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</si>
  <si>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</si>
  <si>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</si>
  <si>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</si>
  <si>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</si>
  <si>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</si>
  <si>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</si>
  <si>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</si>
  <si>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</si>
  <si>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</si>
  <si>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</si>
  <si>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</si>
  <si>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</si>
  <si>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</si>
  <si>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</si>
  <si>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</si>
  <si>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</si>
  <si>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</si>
  <si>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</si>
  <si>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</si>
  <si>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</si>
  <si>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</si>
  <si>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</si>
  <si>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</si>
  <si>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</si>
  <si>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</si>
  <si>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</si>
  <si>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</si>
  <si>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</si>
  <si>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</si>
  <si>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</si>
  <si>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</si>
  <si>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</si>
  <si>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</si>
  <si>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</si>
  <si>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</si>
  <si>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</si>
  <si>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</si>
  <si>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</si>
  <si>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</si>
  <si>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</si>
  <si>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</si>
  <si>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</si>
  <si>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</si>
  <si>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</si>
  <si>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</si>
  <si>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</si>
  <si>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</si>
  <si>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</si>
  <si>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</si>
  <si>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</si>
  <si>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</si>
  <si>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</si>
  <si>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</si>
  <si>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</si>
  <si>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</si>
  <si>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</si>
  <si>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</si>
  <si>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</si>
  <si>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</si>
  <si>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</si>
  <si>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</si>
  <si>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</si>
  <si>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</si>
  <si>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</si>
  <si>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</si>
  <si>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</si>
  <si>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</si>
  <si>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</si>
  <si>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</si>
  <si>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</si>
  <si>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</si>
  <si>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</si>
  <si>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</si>
  <si>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</si>
  <si>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</si>
  <si>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</si>
  <si>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</si>
  <si>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</si>
  <si>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</si>
  <si>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</si>
  <si>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</si>
  <si>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</si>
  <si>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</si>
  <si>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</si>
  <si>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</si>
  <si>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</si>
  <si>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</si>
  <si>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</si>
  <si>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</si>
  <si>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</si>
  <si>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</si>
  <si>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</si>
  <si>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</si>
  <si>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</si>
  <si>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</si>
  <si>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</si>
  <si>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</si>
  <si>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</si>
  <si>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</si>
  <si>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</si>
  <si>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</si>
  <si>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</si>
  <si>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</si>
  <si>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</si>
  <si>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</si>
  <si>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</si>
  <si>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</si>
  <si>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</si>
  <si>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</si>
  <si>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</si>
  <si>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</si>
  <si>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</si>
  <si>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</si>
  <si>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</si>
  <si>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</si>
  <si>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</si>
  <si>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</si>
  <si>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</si>
  <si>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</si>
  <si>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</si>
  <si>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</si>
  <si>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</si>
  <si>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</si>
  <si>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</si>
  <si>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</si>
  <si>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</si>
  <si>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</si>
  <si>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</si>
  <si>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</si>
  <si>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</si>
  <si>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</si>
  <si>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</si>
  <si>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</si>
  <si>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</si>
  <si>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</si>
  <si>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</si>
  <si>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</si>
  <si>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</si>
  <si>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</si>
  <si>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</si>
  <si>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</si>
  <si>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</si>
  <si>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</si>
  <si>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</si>
  <si>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</si>
  <si>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</si>
  <si>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</si>
  <si>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</si>
  <si>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</si>
  <si>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</si>
  <si>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</si>
  <si>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</si>
  <si>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</si>
  <si>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</si>
  <si>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</si>
  <si>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</si>
  <si>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</si>
  <si>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</si>
  <si>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</si>
  <si>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</si>
  <si>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</si>
  <si>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</si>
  <si>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</si>
  <si>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</si>
  <si>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</si>
  <si>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</si>
  <si>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</si>
  <si>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</si>
  <si>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</si>
  <si>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</si>
  <si>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</si>
  <si>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</si>
  <si>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</si>
  <si>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</si>
  <si>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</si>
  <si>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</si>
  <si>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</si>
  <si>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</si>
  <si>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</si>
  <si>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</si>
  <si>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</si>
  <si>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</si>
  <si>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</si>
  <si>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</si>
  <si>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</si>
  <si>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</si>
  <si>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</si>
  <si>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</si>
  <si>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</si>
  <si>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</si>
  <si>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</si>
  <si>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</si>
  <si>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</si>
  <si>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</si>
  <si>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</si>
  <si>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</si>
  <si>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</si>
  <si>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</si>
  <si>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</si>
  <si>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</si>
  <si>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</si>
  <si>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</si>
  <si>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</si>
  <si>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</si>
  <si>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</si>
  <si>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</si>
  <si>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</si>
  <si>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</si>
  <si>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</si>
  <si>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</si>
  <si>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</si>
  <si>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</si>
  <si>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</si>
  <si>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</si>
  <si>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</si>
  <si>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</si>
  <si>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</si>
  <si>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</si>
  <si>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</si>
  <si>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</si>
  <si>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</si>
  <si>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</si>
  <si>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</si>
  <si>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</si>
  <si>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</si>
  <si>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</si>
  <si>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</si>
  <si>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</si>
  <si>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</si>
  <si>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</si>
  <si>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</si>
  <si>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</si>
  <si>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</si>
  <si>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</si>
  <si>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</si>
  <si>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</si>
  <si>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</si>
  <si>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</si>
  <si>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</si>
  <si>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</si>
  <si>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</si>
  <si>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</si>
  <si>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</si>
  <si>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</si>
  <si>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</si>
  <si>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</si>
  <si>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</si>
  <si>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</si>
  <si>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</si>
  <si>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</si>
  <si>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</si>
  <si>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</si>
  <si>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</si>
  <si>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</si>
  <si>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</si>
  <si>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</si>
  <si>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</si>
  <si>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</si>
  <si>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</si>
  <si>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</si>
  <si>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</si>
  <si>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</si>
  <si>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</si>
  <si>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</si>
  <si>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</si>
  <si>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</si>
  <si>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</si>
  <si>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</si>
  <si>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</si>
  <si>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</si>
  <si>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</si>
  <si>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</si>
  <si>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</si>
  <si>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</si>
  <si>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</si>
  <si>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</si>
  <si>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</si>
  <si>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</si>
  <si>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</si>
  <si>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</si>
  <si>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</si>
  <si>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</si>
  <si>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</si>
  <si>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</si>
  <si>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</si>
  <si>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</si>
  <si>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</si>
  <si>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</si>
  <si>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</si>
  <si>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</si>
  <si>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</si>
  <si>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</si>
  <si>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</si>
  <si>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</si>
  <si>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</si>
  <si>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</si>
  <si>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</si>
  <si>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</si>
  <si>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</si>
  <si>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</si>
  <si>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</si>
  <si>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</si>
  <si>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</si>
  <si>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</si>
  <si>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</si>
  <si>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</si>
  <si>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</si>
  <si>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</si>
  <si>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</si>
  <si>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</si>
  <si>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</si>
  <si>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</si>
  <si>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</si>
  <si>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</si>
  <si>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</si>
  <si>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</si>
  <si>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</si>
  <si>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</si>
  <si>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</si>
  <si>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</si>
  <si>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</si>
  <si>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</si>
  <si>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</si>
  <si>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</si>
  <si>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</si>
  <si>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</si>
  <si>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</si>
  <si>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</si>
  <si>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</si>
  <si>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</si>
  <si>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</si>
  <si>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</si>
  <si>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</si>
  <si>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</si>
  <si>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</si>
  <si>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</si>
  <si>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</si>
  <si>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</si>
  <si>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</si>
  <si>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</si>
  <si>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</si>
  <si>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</si>
  <si>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</si>
  <si>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</si>
  <si>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</si>
  <si>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</si>
  <si>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</si>
  <si>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</si>
  <si>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</si>
  <si>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</si>
  <si>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</si>
  <si>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</si>
  <si>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</si>
  <si>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</si>
  <si>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</si>
  <si>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</si>
  <si>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</si>
  <si>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</si>
  <si>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</si>
  <si>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</si>
  <si>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</si>
  <si>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</si>
  <si>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</si>
  <si>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</si>
  <si>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</si>
  <si>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</si>
  <si>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</si>
  <si>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</si>
  <si>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</si>
  <si>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</si>
  <si>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</si>
  <si>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</si>
  <si>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</si>
  <si>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</si>
  <si>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</si>
  <si>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</si>
  <si>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</si>
  <si>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</si>
  <si>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</si>
  <si>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</si>
  <si>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</si>
  <si>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</si>
  <si>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</si>
  <si>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</si>
  <si>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</si>
  <si>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</si>
  <si>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</si>
  <si>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</si>
  <si>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</si>
  <si>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</si>
  <si>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</si>
  <si>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</si>
  <si>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</si>
  <si>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</si>
  <si>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</si>
  <si>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</si>
  <si>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</si>
  <si>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</si>
  <si>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</si>
  <si>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</si>
  <si>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</si>
  <si>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</si>
  <si>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</si>
  <si>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</si>
  <si>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</si>
  <si>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</si>
  <si>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</si>
  <si>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</si>
  <si>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</si>
  <si>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</si>
  <si>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</si>
  <si>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</si>
  <si>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</si>
  <si>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</si>
  <si>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</si>
  <si>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</si>
  <si>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</si>
  <si>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</si>
  <si>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</si>
  <si>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</si>
  <si>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</si>
  <si>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</si>
  <si>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</si>
  <si>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</si>
  <si>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</si>
  <si>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</si>
  <si>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</si>
  <si>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</si>
  <si>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</si>
  <si>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</si>
  <si>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</si>
  <si>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</si>
  <si>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</si>
  <si>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</si>
  <si>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</si>
  <si>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</si>
  <si>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</si>
  <si>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</si>
  <si>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</si>
  <si>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</si>
  <si>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</si>
  <si>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</si>
  <si>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</si>
  <si>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</si>
  <si>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</si>
  <si>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</si>
  <si>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</si>
  <si>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</si>
  <si>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</si>
  <si>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</si>
  <si>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</si>
  <si>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</si>
  <si>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</si>
  <si>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</si>
  <si>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</si>
  <si>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</si>
  <si>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</si>
  <si>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</si>
  <si>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</si>
  <si>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</si>
  <si>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</si>
  <si>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</si>
  <si>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</si>
  <si>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</si>
  <si>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</si>
  <si>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</si>
  <si>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</si>
  <si>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</si>
  <si>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</si>
  <si>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</si>
  <si>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</si>
  <si>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</si>
  <si>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</si>
  <si>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</si>
  <si>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</si>
  <si>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</si>
  <si>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</si>
  <si>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</si>
  <si>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</si>
  <si>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</si>
  <si>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</si>
  <si>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</si>
  <si>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</si>
  <si>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</si>
  <si>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</si>
  <si>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</si>
  <si>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</si>
  <si>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</si>
  <si>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</si>
  <si>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</si>
  <si>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</si>
  <si>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</si>
  <si>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</si>
  <si>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</si>
  <si>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</si>
  <si>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</si>
  <si>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</si>
  <si>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</si>
  <si>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</si>
  <si>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</si>
  <si>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</si>
  <si>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</si>
  <si>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</si>
  <si>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</si>
  <si>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</si>
  <si>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</si>
  <si>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</si>
  <si>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</si>
  <si>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</si>
  <si>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</si>
  <si>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</si>
  <si>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</si>
  <si>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</si>
  <si>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</si>
  <si>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</si>
  <si>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</si>
  <si>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</si>
  <si>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</si>
  <si>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</si>
  <si>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</si>
  <si>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</si>
  <si>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</si>
  <si>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</si>
  <si>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</si>
  <si>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</si>
  <si>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</si>
  <si>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</si>
  <si>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</si>
  <si>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</si>
  <si>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</si>
  <si>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</si>
  <si>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</si>
  <si>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</si>
  <si>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</si>
  <si>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</si>
  <si>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</si>
  <si>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</si>
  <si>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</si>
  <si>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</si>
  <si>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</si>
  <si>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</si>
  <si>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</si>
  <si>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</si>
  <si>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</si>
  <si>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</si>
  <si>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</si>
  <si>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</si>
  <si>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</si>
  <si>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</si>
  <si>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</si>
  <si>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</si>
  <si>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</si>
  <si>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</si>
  <si>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</si>
  <si>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</si>
  <si>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</si>
  <si>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</si>
  <si>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</si>
  <si>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</si>
  <si>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</si>
  <si>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</si>
  <si>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</si>
  <si>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</si>
  <si>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</si>
  <si>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</si>
  <si>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</si>
  <si>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</si>
  <si>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</si>
  <si>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</si>
  <si>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</si>
  <si>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</si>
  <si>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</si>
  <si>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</si>
  <si>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</si>
  <si>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</si>
  <si>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</si>
  <si>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</si>
  <si>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</si>
  <si>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</si>
  <si>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</si>
  <si>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</si>
  <si>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</si>
  <si>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</si>
  <si>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</si>
  <si>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</si>
  <si>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</si>
  <si>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</si>
  <si>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</si>
  <si>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</si>
  <si>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</si>
  <si>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</si>
  <si>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</si>
  <si>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</si>
  <si>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</si>
  <si>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</si>
  <si>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</si>
  <si>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</si>
  <si>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</si>
  <si>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</si>
  <si>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</si>
  <si>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</si>
  <si>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</si>
  <si>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</si>
  <si>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</si>
  <si>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</si>
  <si>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</si>
  <si>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</si>
  <si>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</si>
  <si>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</si>
  <si>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</si>
  <si>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</si>
  <si>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</si>
  <si>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</si>
  <si>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</si>
  <si>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</si>
  <si>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</si>
  <si>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</si>
  <si>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</si>
  <si>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</si>
  <si>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</si>
  <si>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</si>
  <si>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</si>
  <si>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</si>
  <si>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</si>
  <si>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</si>
  <si>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</si>
  <si>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</si>
  <si>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</si>
  <si>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</si>
  <si>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</si>
  <si>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</si>
  <si>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</si>
  <si>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</si>
  <si>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</si>
  <si>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</si>
  <si>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</si>
  <si>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</si>
  <si>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</si>
  <si>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</si>
  <si>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</si>
  <si>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</si>
  <si>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</si>
  <si>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</si>
  <si>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</si>
  <si>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</si>
  <si>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</si>
  <si>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</si>
  <si>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</si>
  <si>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</si>
  <si>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</si>
  <si>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</si>
  <si>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</si>
  <si>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</si>
  <si>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</si>
  <si>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</si>
  <si>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</si>
  <si>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</si>
  <si>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</si>
  <si>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</si>
  <si>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</si>
  <si>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</si>
  <si>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</si>
  <si>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</si>
  <si>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</si>
  <si>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</si>
  <si>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</si>
  <si>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</si>
  <si>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</si>
  <si>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</si>
  <si>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</si>
  <si>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</si>
  <si>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</si>
  <si>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</si>
  <si>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</si>
  <si>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</si>
  <si>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</si>
  <si>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</si>
  <si>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</si>
  <si>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</si>
  <si>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</si>
  <si>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</si>
  <si>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</si>
  <si>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</si>
  <si>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</si>
  <si>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</si>
  <si>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</si>
  <si>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</si>
  <si>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</si>
  <si>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</si>
  <si>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</si>
  <si>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</si>
  <si>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</si>
  <si>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</si>
  <si>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</si>
  <si>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</si>
  <si>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</si>
  <si>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</si>
  <si>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</si>
  <si>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</si>
  <si>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</si>
  <si>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</si>
  <si>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</si>
  <si>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</si>
  <si>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</si>
  <si>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</si>
  <si>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</si>
  <si>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</si>
  <si>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</si>
  <si>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</si>
  <si>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</si>
  <si>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</si>
  <si>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</si>
  <si>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</si>
  <si>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</si>
  <si>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</si>
  <si>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</si>
  <si>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</si>
  <si>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</si>
  <si>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</si>
  <si>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</si>
  <si>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</si>
  <si>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</si>
  <si>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</si>
  <si>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</si>
  <si>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</si>
  <si>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</si>
  <si>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</si>
  <si>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</si>
  <si>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</si>
  <si>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</si>
  <si>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</si>
  <si>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</si>
  <si>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</si>
  <si>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</si>
  <si>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</si>
  <si>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</si>
  <si>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</si>
  <si>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</si>
  <si>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</si>
  <si>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</si>
  <si>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</si>
  <si>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</si>
  <si>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</si>
  <si>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</si>
  <si>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</si>
  <si>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</si>
  <si>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</si>
  <si>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</si>
  <si>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</si>
  <si>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</si>
  <si>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</si>
  <si>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</si>
  <si>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</si>
  <si>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</si>
  <si>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</si>
  <si>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</si>
  <si>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</si>
  <si>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</si>
  <si>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</si>
  <si>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</si>
  <si>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</si>
  <si>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</si>
  <si>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</si>
  <si>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</si>
  <si>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</si>
  <si>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</si>
  <si>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</si>
  <si>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</si>
  <si>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</si>
  <si>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</si>
  <si>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</si>
  <si>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</si>
  <si>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</si>
  <si>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</si>
  <si>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</si>
  <si>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</si>
  <si>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</si>
  <si>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</si>
  <si>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</si>
  <si>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</si>
  <si>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</si>
  <si>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</si>
  <si>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</si>
  <si>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</si>
  <si>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</si>
  <si>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</si>
  <si>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</si>
  <si>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</si>
  <si>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</si>
  <si>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</si>
  <si>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</si>
  <si>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</si>
  <si>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</si>
  <si>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</si>
  <si>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</si>
  <si>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</si>
  <si>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</si>
  <si>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</si>
  <si>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</si>
  <si>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</si>
  <si>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</si>
  <si>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</si>
  <si>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</si>
  <si>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</si>
  <si>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</si>
  <si>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</si>
  <si>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</si>
  <si>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</si>
  <si>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</si>
  <si>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</si>
  <si>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</si>
  <si>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</si>
  <si>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</si>
  <si>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</si>
  <si>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</si>
  <si>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</si>
  <si>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</si>
  <si>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</si>
  <si>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</si>
  <si>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</si>
  <si>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</si>
  <si>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</si>
  <si>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</si>
  <si>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</si>
  <si>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</si>
  <si>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</si>
  <si>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</si>
  <si>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</si>
  <si>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</si>
  <si>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</si>
  <si>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</si>
  <si>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</si>
  <si>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</si>
  <si>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</si>
  <si>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</si>
  <si>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</si>
  <si>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</si>
  <si>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</si>
  <si>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</si>
  <si>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</si>
  <si>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</si>
  <si>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</si>
  <si>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</si>
  <si>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</si>
  <si>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</si>
  <si>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</si>
  <si>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</si>
  <si>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</si>
  <si>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</si>
  <si>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</si>
  <si>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</si>
  <si>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</si>
  <si>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</si>
  <si>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</si>
  <si>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</si>
  <si>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</si>
  <si>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</si>
  <si>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</si>
  <si>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</si>
  <si>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</si>
  <si>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</si>
  <si>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</si>
  <si>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</si>
  <si>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</si>
  <si>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</si>
  <si>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</si>
  <si>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</si>
  <si>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</si>
  <si>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</si>
  <si>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</si>
  <si>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</si>
  <si>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</si>
  <si>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</si>
  <si>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</si>
  <si>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</si>
  <si>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</si>
  <si>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</si>
  <si>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</si>
  <si>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</si>
  <si>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</si>
  <si>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</si>
  <si>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</si>
  <si>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</si>
  <si>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</si>
  <si>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</si>
  <si>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</si>
  <si>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</si>
  <si>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</si>
  <si>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</si>
  <si>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</si>
  <si>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</si>
  <si>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</si>
  <si>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</si>
  <si>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</si>
  <si>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</si>
  <si>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</si>
  <si>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</si>
  <si>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</si>
  <si>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</si>
  <si>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</si>
  <si>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</si>
  <si>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</si>
  <si>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</si>
  <si>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</si>
  <si>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</si>
  <si>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</si>
  <si>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</si>
  <si>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</si>
  <si>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</si>
  <si>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</si>
  <si>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</si>
  <si>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</si>
  <si>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</si>
  <si>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</si>
  <si>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</si>
  <si>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</si>
  <si>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</si>
  <si>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</si>
  <si>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</si>
  <si>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</si>
  <si>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</si>
  <si>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</si>
  <si>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</si>
  <si>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</si>
  <si>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</si>
  <si>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</si>
  <si>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</si>
  <si>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</si>
  <si>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</si>
  <si>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</si>
  <si>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</si>
  <si>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</si>
  <si>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</si>
  <si>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</si>
  <si>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</si>
  <si>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</si>
  <si>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</si>
  <si>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</si>
  <si>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</si>
  <si>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</si>
  <si>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</si>
  <si>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</si>
  <si>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</si>
  <si>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</si>
  <si>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</si>
  <si>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</si>
  <si>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</si>
  <si>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</si>
  <si>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</si>
  <si>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</si>
  <si>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</si>
  <si>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</si>
  <si>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</si>
  <si>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</si>
  <si>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</si>
  <si>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</si>
  <si>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</si>
  <si>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</si>
  <si>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</si>
  <si>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</si>
  <si>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</si>
  <si>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</si>
  <si>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</si>
  <si>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</si>
  <si>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</si>
  <si>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</si>
  <si>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</si>
  <si>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</si>
  <si>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</si>
  <si>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</si>
  <si>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</si>
  <si>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</si>
  <si>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</si>
  <si>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</si>
  <si>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</si>
  <si>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</si>
  <si>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</si>
  <si>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</si>
  <si>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</si>
  <si>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</si>
  <si>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</si>
  <si>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</si>
  <si>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</si>
  <si>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</si>
  <si>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</si>
  <si>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</si>
  <si>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</si>
  <si>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</si>
  <si>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</si>
  <si>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</si>
  <si>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</si>
  <si>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</si>
  <si>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</si>
  <si>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</si>
  <si>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</si>
  <si>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</si>
  <si>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</si>
  <si>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</si>
  <si>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</si>
  <si>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</si>
  <si>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</si>
  <si>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</si>
  <si>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</si>
  <si>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</si>
  <si>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</si>
  <si>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</si>
  <si>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</si>
  <si>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</si>
  <si>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</si>
  <si>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</si>
  <si>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</si>
  <si>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</si>
  <si>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</si>
  <si>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</si>
  <si>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</si>
  <si>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</si>
  <si>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</si>
  <si>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</si>
  <si>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</si>
  <si>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</si>
  <si>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</si>
  <si>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</si>
  <si>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</si>
  <si>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</si>
  <si>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</si>
  <si>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</si>
  <si>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</si>
  <si>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</si>
  <si>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</si>
  <si>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</si>
  <si>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</si>
  <si>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</si>
  <si>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</si>
  <si>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</si>
  <si>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</si>
  <si>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</si>
  <si>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</si>
  <si>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</si>
  <si>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</si>
  <si>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</si>
  <si>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</si>
  <si>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</si>
  <si>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</si>
  <si>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</si>
  <si>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</si>
  <si>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</si>
  <si>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</si>
  <si>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</si>
  <si>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</si>
  <si>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</si>
  <si>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</si>
  <si>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</si>
  <si>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</si>
  <si>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</si>
  <si>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</si>
  <si>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</si>
  <si>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</si>
  <si>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</si>
  <si>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</si>
  <si>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</si>
  <si>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</si>
  <si>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</si>
  <si>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</si>
  <si>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</si>
  <si>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</si>
  <si>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</si>
  <si>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</si>
  <si>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</si>
  <si>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</si>
  <si>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</si>
  <si>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</si>
  <si>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</si>
  <si>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</si>
  <si>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</si>
  <si>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</si>
  <si>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</si>
  <si>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</si>
  <si>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</si>
  <si>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</si>
  <si>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</si>
  <si>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</si>
  <si>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</si>
  <si>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</si>
  <si>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</si>
  <si>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</si>
  <si>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</si>
  <si>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</si>
  <si>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</si>
  <si>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</si>
  <si>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</si>
  <si>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</si>
  <si>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</si>
  <si>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</si>
  <si>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</si>
  <si>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</si>
  <si>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</si>
  <si>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</si>
  <si>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</si>
  <si>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</si>
  <si>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</si>
  <si>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</si>
  <si>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</si>
  <si>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</si>
  <si>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</si>
  <si>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</si>
  <si>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</si>
  <si>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</si>
  <si>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</si>
  <si>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</si>
  <si>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</si>
  <si>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</si>
  <si>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</si>
  <si>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</si>
  <si>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</si>
  <si>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</si>
  <si>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</si>
  <si>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</si>
  <si>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</si>
  <si>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</si>
  <si>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</si>
  <si>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</si>
  <si>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</si>
  <si>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</si>
  <si>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</si>
  <si>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</si>
  <si>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</si>
  <si>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</si>
  <si>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</si>
  <si>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</si>
  <si>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</si>
  <si>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</si>
  <si>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</si>
  <si>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</si>
  <si>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</si>
  <si>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</si>
  <si>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</si>
  <si>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</si>
  <si>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</si>
  <si>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</si>
  <si>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</si>
  <si>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</si>
  <si>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</si>
  <si>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</si>
  <si>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</si>
  <si>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</si>
  <si>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</si>
  <si>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</si>
  <si>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</si>
  <si>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</si>
  <si>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</si>
  <si>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</si>
  <si>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</si>
  <si>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</si>
  <si>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</si>
  <si>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</si>
  <si>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</si>
  <si>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</si>
  <si>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</si>
  <si>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</si>
  <si>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</si>
  <si>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</si>
  <si>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</si>
  <si>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</si>
  <si>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</si>
  <si>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</si>
  <si>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</si>
  <si>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</si>
  <si>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</si>
  <si>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</si>
  <si>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</si>
  <si>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</si>
  <si>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</si>
  <si>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</si>
  <si>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</si>
  <si>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</si>
  <si>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</si>
  <si>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</si>
  <si>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</si>
  <si>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</si>
  <si>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</si>
  <si>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</si>
  <si>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</si>
  <si>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</si>
  <si>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</si>
  <si>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</si>
  <si>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</si>
  <si>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</si>
  <si>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</si>
  <si>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</si>
  <si>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</si>
  <si>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</si>
  <si>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</si>
  <si>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</si>
  <si>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</si>
  <si>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</si>
  <si>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</si>
  <si>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</si>
  <si>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</si>
  <si>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</si>
  <si>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</si>
  <si>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</si>
  <si>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</si>
  <si>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</si>
  <si>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</si>
  <si>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</si>
  <si>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</si>
  <si>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</si>
  <si>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</si>
  <si>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</si>
  <si>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</si>
  <si>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</si>
  <si>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</si>
  <si>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</si>
  <si>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</si>
  <si>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</si>
  <si>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</si>
  <si>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</si>
  <si>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</si>
  <si>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</si>
  <si>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</si>
  <si>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</si>
  <si>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</si>
  <si>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</si>
  <si>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</si>
  <si>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</si>
  <si>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</si>
  <si>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</si>
  <si>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</si>
  <si>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</si>
  <si>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</si>
  <si>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</si>
  <si>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</si>
  <si>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</si>
  <si>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</si>
  <si>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</si>
  <si>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</si>
  <si>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</si>
  <si>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</si>
  <si>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</si>
  <si>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</si>
  <si>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</si>
  <si>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</si>
  <si>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</si>
  <si>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</si>
  <si>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</si>
  <si>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</si>
  <si>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</si>
  <si>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</si>
  <si>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</si>
  <si>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</si>
  <si>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</si>
  <si>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</si>
  <si>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</si>
  <si>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</si>
  <si>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</si>
  <si>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</si>
  <si>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</si>
  <si>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</si>
  <si>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</si>
  <si>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</si>
  <si>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</si>
  <si>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</si>
  <si>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</si>
  <si>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</si>
  <si>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</si>
  <si>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</si>
  <si>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</si>
  <si>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</si>
  <si>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</si>
  <si>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</si>
  <si>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</si>
  <si>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</si>
  <si>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</si>
  <si>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</si>
  <si>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</si>
  <si>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</si>
  <si>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</si>
  <si>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</si>
  <si>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</si>
  <si>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</si>
  <si>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</si>
  <si>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</si>
  <si>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</si>
  <si>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</si>
  <si>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</si>
  <si>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</si>
  <si>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</si>
  <si>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</si>
  <si>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</si>
  <si>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</si>
  <si>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</si>
  <si>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</si>
  <si>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</si>
  <si>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</si>
  <si>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</si>
  <si>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</si>
  <si>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</si>
  <si>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</si>
  <si>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</si>
  <si>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</si>
  <si>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</si>
  <si>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</si>
  <si>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</si>
  <si>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</si>
  <si>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</si>
  <si>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</si>
  <si>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</si>
  <si>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</si>
  <si>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</si>
  <si>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</si>
  <si>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</si>
  <si>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</si>
  <si>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</si>
  <si>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</si>
  <si>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</si>
  <si>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</si>
  <si>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</si>
  <si>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</si>
  <si>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</si>
  <si>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</si>
  <si>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</si>
  <si>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</si>
  <si>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</si>
  <si>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</si>
  <si>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</si>
  <si>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</si>
  <si>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</si>
  <si>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</si>
  <si>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</si>
  <si>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</si>
  <si>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</si>
  <si>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</si>
  <si>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</si>
  <si>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</si>
  <si>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</si>
  <si>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</si>
  <si>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</si>
  <si>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</si>
  <si>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</si>
  <si>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</si>
  <si>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</si>
  <si>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</si>
  <si>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</si>
  <si>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</si>
  <si>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</si>
  <si>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</si>
  <si>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</si>
  <si>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</si>
  <si>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</si>
  <si>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</si>
  <si>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</si>
  <si>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</si>
  <si>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</si>
  <si>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</si>
  <si>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</si>
  <si>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</si>
  <si>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</si>
  <si>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</si>
  <si>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</si>
  <si>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</si>
  <si>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</si>
  <si>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</si>
  <si>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</si>
  <si>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</si>
  <si>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</si>
  <si>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</si>
  <si>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</si>
  <si>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</si>
  <si>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</si>
  <si>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</si>
  <si>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</si>
  <si>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</si>
  <si>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</si>
  <si>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</si>
  <si>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</si>
  <si>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</si>
  <si>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</si>
  <si>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</si>
  <si>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</si>
  <si>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</si>
  <si>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</si>
  <si>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</si>
  <si>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</si>
  <si>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</si>
  <si>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</si>
  <si>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</si>
  <si>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</si>
  <si>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</si>
  <si>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</si>
  <si>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</si>
  <si>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</si>
  <si>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</si>
  <si>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</si>
  <si>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</si>
  <si>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</si>
  <si>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</si>
  <si>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</si>
  <si>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</si>
  <si>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</si>
  <si>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</si>
  <si>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</si>
  <si>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</si>
  <si>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</si>
  <si>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</si>
  <si>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</si>
  <si>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</si>
  <si>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</si>
  <si>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</si>
  <si>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</si>
  <si>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</si>
  <si>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</si>
  <si>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</si>
  <si>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</si>
  <si>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</si>
  <si>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</si>
  <si>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</si>
  <si>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</si>
  <si>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</si>
  <si>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</si>
  <si>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</si>
  <si>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</si>
  <si>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</si>
  <si>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</si>
  <si>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</si>
  <si>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</si>
  <si>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</si>
  <si>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</si>
  <si>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</si>
  <si>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</si>
  <si>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</si>
  <si>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</si>
  <si>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</si>
  <si>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</si>
  <si>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</si>
  <si>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</si>
  <si>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</si>
  <si>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</si>
  <si>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</si>
  <si>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</si>
  <si>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</si>
  <si>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</si>
  <si>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</si>
  <si>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</si>
  <si>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</si>
  <si>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</si>
  <si>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</si>
  <si>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</si>
  <si>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</si>
  <si>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</si>
  <si>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</si>
  <si>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</si>
  <si>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</si>
  <si>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</si>
  <si>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</si>
  <si>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</si>
  <si>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</si>
  <si>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</si>
  <si>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</si>
  <si>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</si>
  <si>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</si>
  <si>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</si>
  <si>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</si>
  <si>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</si>
  <si>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</si>
  <si>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</si>
  <si>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</si>
  <si>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</si>
  <si>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</si>
  <si>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</si>
  <si>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</si>
  <si>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</si>
  <si>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</si>
  <si>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</si>
  <si>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</si>
  <si>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</si>
  <si>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</si>
  <si>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</si>
  <si>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</si>
  <si>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</si>
  <si>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</si>
  <si>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</si>
  <si>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</si>
  <si>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</si>
  <si>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</si>
  <si>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</si>
  <si>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</si>
  <si>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</si>
  <si>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</si>
  <si>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</si>
  <si>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</si>
  <si>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</si>
  <si>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</si>
  <si>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</si>
  <si>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</si>
  <si>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</si>
  <si>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</si>
  <si>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</si>
  <si>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</si>
  <si>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</si>
  <si>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</si>
  <si>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</si>
  <si>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</si>
  <si>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</si>
  <si>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</si>
  <si>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</si>
  <si>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</si>
  <si>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</si>
  <si>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</si>
  <si>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</si>
  <si>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</si>
  <si>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</si>
  <si>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</si>
  <si>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</si>
  <si>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</si>
  <si>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</si>
  <si>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</si>
  <si>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</si>
  <si>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</si>
  <si>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</si>
  <si>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</si>
  <si>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</si>
  <si>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</si>
  <si>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</si>
  <si>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</si>
  <si>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</si>
  <si>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</si>
  <si>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</si>
  <si>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</si>
  <si>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</si>
  <si>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</si>
  <si>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</si>
  <si>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</si>
  <si>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</si>
  <si>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</si>
  <si>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</si>
  <si>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</si>
  <si>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</si>
  <si>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</si>
  <si>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</si>
  <si>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</si>
  <si>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</si>
  <si>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</si>
  <si>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</si>
  <si>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</si>
  <si>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</si>
  <si>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</si>
  <si>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</si>
  <si>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</si>
  <si>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</si>
  <si>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</si>
  <si>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</si>
  <si>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</si>
  <si>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</si>
  <si>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</si>
  <si>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</si>
  <si>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</si>
  <si>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</si>
  <si>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</si>
  <si>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</si>
  <si>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</si>
  <si>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</si>
  <si>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</si>
  <si>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</si>
  <si>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</si>
  <si>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</si>
  <si>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</si>
  <si>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</si>
  <si>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</si>
  <si>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</si>
  <si>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</si>
  <si>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</si>
  <si>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</si>
  <si>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</si>
  <si>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</si>
  <si>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</si>
  <si>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</si>
  <si>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</si>
  <si>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</si>
  <si>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</si>
  <si>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</si>
  <si>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</si>
  <si>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</si>
  <si>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</si>
  <si>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</si>
  <si>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</si>
  <si>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</si>
  <si>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</si>
  <si>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</si>
  <si>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</si>
  <si>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</si>
  <si>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</si>
  <si>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</si>
  <si>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</si>
  <si>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</si>
  <si>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</si>
  <si>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</si>
  <si>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</si>
  <si>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</si>
  <si>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</si>
  <si>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</si>
  <si>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</si>
  <si>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</si>
  <si>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</si>
  <si>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</si>
  <si>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</si>
  <si>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</si>
  <si>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</si>
  <si>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</si>
  <si>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</si>
  <si>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</si>
  <si>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</si>
  <si>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</si>
  <si>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</si>
  <si>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</si>
  <si>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</si>
  <si>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</si>
  <si>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</si>
  <si>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</si>
  <si>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</si>
  <si>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</si>
  <si>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</si>
  <si>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</si>
  <si>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</si>
  <si>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</si>
  <si>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</si>
  <si>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</si>
  <si>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</si>
  <si>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</si>
  <si>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</si>
  <si>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</si>
  <si>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</si>
  <si>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</si>
  <si>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</si>
  <si>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</si>
  <si>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</si>
  <si>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</si>
  <si>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</si>
  <si>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</si>
  <si>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</si>
  <si>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</si>
  <si>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</si>
  <si>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</si>
  <si>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</si>
  <si>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</si>
  <si>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</si>
  <si>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</si>
  <si>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</si>
  <si>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</si>
  <si>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</si>
  <si>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</si>
  <si>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</si>
  <si>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</si>
  <si>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</si>
  <si>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</si>
  <si>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</si>
  <si>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</si>
  <si>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</si>
  <si>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</si>
  <si>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</si>
  <si>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</si>
  <si>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</si>
  <si>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</si>
  <si>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</si>
  <si>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</si>
  <si>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</si>
  <si>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</si>
  <si>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</si>
  <si>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</si>
  <si>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</si>
  <si>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</si>
  <si>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</si>
  <si>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</si>
  <si>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</si>
  <si>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</si>
  <si>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</si>
  <si>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</si>
  <si>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</si>
  <si>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</si>
  <si>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</si>
  <si>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</si>
  <si>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</si>
  <si>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</si>
  <si>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</si>
  <si>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</si>
  <si>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</si>
  <si>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</si>
  <si>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</si>
  <si>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</si>
  <si>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</si>
  <si>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</si>
  <si>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</si>
  <si>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</si>
  <si>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</si>
  <si>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</si>
  <si>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</si>
  <si>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</si>
  <si>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</si>
  <si>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</si>
  <si>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</si>
  <si>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</si>
  <si>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</si>
  <si>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</si>
  <si>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</si>
  <si>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</si>
  <si>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</si>
  <si>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</si>
  <si>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</si>
  <si>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</si>
  <si>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</si>
  <si>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</si>
  <si>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</si>
  <si>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</si>
  <si>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</si>
  <si>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</si>
  <si>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</si>
  <si>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</si>
  <si>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</si>
  <si>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</si>
  <si>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</si>
  <si>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</si>
  <si>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</si>
  <si>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</si>
  <si>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</si>
  <si>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</si>
  <si>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</si>
  <si>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</si>
  <si>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</si>
  <si>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</si>
  <si>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</si>
  <si>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</si>
  <si>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</si>
  <si>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</si>
  <si>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</si>
  <si>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</si>
  <si>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</si>
  <si>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</si>
  <si>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</si>
  <si>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</si>
  <si>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</si>
  <si>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</si>
  <si>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</si>
  <si>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</si>
  <si>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</si>
  <si>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</si>
  <si>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</si>
  <si>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</si>
  <si>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</si>
  <si>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</si>
  <si>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</si>
  <si>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</si>
  <si>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</si>
  <si>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</si>
  <si>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</si>
  <si>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</si>
  <si>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</si>
  <si>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</si>
  <si>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</si>
  <si>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</si>
  <si>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</si>
  <si>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</si>
  <si>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</si>
  <si>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</si>
  <si>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</si>
  <si>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</si>
  <si>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</si>
  <si>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</si>
  <si>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</si>
  <si>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</si>
  <si>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</si>
  <si>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</si>
  <si>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</si>
  <si>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</si>
  <si>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</si>
  <si>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</si>
  <si>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</si>
  <si>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</si>
  <si>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</si>
  <si>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</si>
  <si>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</si>
  <si>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</si>
  <si>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</si>
  <si>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</si>
  <si>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</si>
  <si>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</si>
  <si>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</si>
  <si>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</si>
  <si>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</si>
  <si>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</si>
  <si>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</si>
  <si>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</si>
  <si>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</si>
  <si>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</si>
  <si>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</si>
  <si>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</si>
  <si>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</si>
  <si>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</si>
  <si>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</si>
  <si>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</si>
  <si>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</si>
  <si>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</si>
  <si>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</si>
  <si>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</si>
  <si>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</si>
  <si>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</si>
  <si>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</si>
  <si>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</si>
  <si>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</si>
  <si>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</si>
  <si>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</si>
  <si>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</si>
  <si>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</si>
  <si>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</si>
  <si>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</si>
  <si>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</si>
  <si>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</si>
  <si>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</si>
  <si>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</si>
  <si>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</si>
  <si>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</si>
  <si>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</si>
  <si>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</si>
  <si>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</si>
  <si>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</si>
  <si>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</si>
  <si>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</si>
  <si>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</si>
  <si>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</si>
  <si>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</si>
  <si>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</si>
  <si>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</si>
  <si>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</si>
  <si>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</si>
  <si>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</si>
  <si>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</si>
  <si>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</si>
  <si>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</si>
  <si>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</si>
  <si>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</si>
  <si>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</si>
  <si>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</si>
  <si>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</si>
  <si>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</si>
  <si>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</si>
  <si>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</si>
  <si>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</si>
  <si>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</si>
  <si>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</si>
  <si>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</si>
  <si>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</si>
  <si>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</si>
  <si>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</si>
  <si>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</si>
  <si>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</si>
  <si>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</si>
  <si>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</si>
  <si>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</si>
  <si>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</si>
  <si>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</si>
  <si>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</si>
  <si>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</si>
  <si>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</si>
  <si>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</si>
  <si>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</si>
  <si>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</si>
  <si>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</si>
  <si>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</si>
  <si>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</si>
  <si>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</si>
  <si>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</si>
  <si>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</si>
  <si>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</si>
  <si>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</si>
  <si>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</si>
  <si>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</si>
  <si>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</si>
  <si>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</si>
  <si>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</si>
  <si>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</si>
  <si>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</si>
  <si>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</si>
  <si>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</si>
  <si>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</si>
  <si>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</si>
  <si>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</si>
  <si>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</si>
  <si>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</si>
  <si>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</si>
  <si>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</si>
  <si>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</si>
  <si>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</si>
  <si>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</si>
  <si>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</si>
  <si>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</si>
  <si>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</si>
  <si>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</si>
  <si>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</si>
  <si>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</si>
  <si>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</si>
  <si>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</si>
  <si>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</si>
  <si>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</si>
  <si>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</si>
  <si>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</si>
  <si>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</si>
  <si>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</si>
  <si>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</si>
  <si>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</si>
  <si>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</si>
  <si>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</si>
  <si>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</si>
  <si>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</si>
  <si>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</si>
  <si>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</si>
  <si>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</si>
  <si>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</si>
  <si>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</si>
  <si>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</si>
  <si>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</si>
  <si>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</si>
  <si>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</si>
  <si>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</si>
  <si>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</si>
  <si>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</si>
  <si>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</si>
  <si>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</si>
  <si>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</si>
  <si>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</si>
  <si>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</si>
  <si>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</si>
  <si>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</si>
  <si>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</si>
  <si>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</si>
  <si>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</si>
  <si>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</si>
  <si>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</si>
  <si>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</si>
  <si>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</si>
  <si>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</si>
  <si>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</si>
  <si>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</si>
  <si>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</si>
  <si>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</si>
  <si>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</si>
  <si>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</si>
  <si>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</si>
  <si>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</si>
  <si>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</si>
  <si>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</si>
  <si>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</si>
  <si>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</si>
  <si>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</si>
  <si>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</si>
  <si>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</si>
  <si>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</si>
  <si>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</si>
  <si>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</si>
  <si>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</si>
  <si>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</si>
  <si>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</si>
  <si>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</si>
  <si>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</si>
  <si>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</si>
  <si>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</si>
  <si>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</si>
  <si>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</si>
  <si>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</si>
  <si>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</si>
  <si>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</si>
  <si>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</si>
  <si>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</si>
  <si>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</si>
  <si>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</si>
  <si>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</si>
  <si>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</si>
  <si>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</si>
  <si>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</si>
  <si>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</si>
  <si>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</si>
  <si>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</si>
  <si>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</si>
  <si>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</si>
  <si>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</si>
  <si>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</si>
  <si>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</si>
  <si>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</si>
  <si>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</si>
  <si>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</si>
  <si>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</si>
  <si>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</si>
  <si>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</si>
  <si>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</si>
  <si>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</si>
  <si>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</si>
  <si>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</si>
  <si>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</si>
  <si>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</si>
  <si>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</si>
  <si>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</si>
  <si>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</si>
  <si>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</si>
  <si>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</si>
  <si>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</si>
  <si>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</si>
  <si>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</si>
  <si>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</si>
  <si>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</si>
  <si>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</si>
  <si>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</si>
  <si>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</si>
  <si>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</si>
  <si>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</si>
  <si>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</si>
  <si>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</si>
  <si>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</si>
  <si>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</si>
  <si>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</si>
  <si>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</si>
  <si>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</si>
  <si>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</si>
  <si>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</si>
  <si>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</si>
  <si>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</si>
  <si>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</si>
  <si>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</si>
  <si>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</si>
  <si>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</si>
  <si>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</si>
  <si>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</si>
  <si>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</si>
  <si>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</si>
  <si>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</si>
  <si>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</si>
  <si>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</si>
  <si>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</si>
  <si>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</si>
  <si>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</si>
  <si>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</si>
  <si>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</si>
  <si>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</si>
  <si>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</si>
  <si>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</si>
  <si>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</si>
  <si>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</si>
  <si>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</si>
  <si>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</si>
  <si>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</si>
  <si>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</si>
  <si>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</si>
  <si>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</si>
  <si>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</si>
  <si>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</si>
  <si>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</si>
  <si>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</si>
  <si>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</si>
  <si>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</si>
  <si>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</si>
  <si>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</si>
  <si>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</si>
  <si>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</si>
  <si>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</si>
  <si>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</si>
  <si>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</si>
  <si>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</si>
  <si>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</si>
  <si>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</si>
  <si>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</si>
  <si>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</si>
  <si>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</si>
  <si>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</si>
  <si>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</si>
  <si>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</si>
  <si>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</si>
  <si>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</si>
  <si>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</si>
  <si>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</si>
  <si>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</si>
  <si>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</si>
  <si>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</si>
  <si>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</si>
  <si>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</si>
  <si>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</si>
  <si>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</si>
  <si>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</si>
  <si>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</si>
  <si>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</si>
  <si>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</si>
  <si>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</si>
  <si>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</si>
  <si>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</si>
  <si>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</si>
  <si>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</si>
  <si>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</si>
  <si>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</si>
  <si>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</si>
  <si>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</si>
  <si>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</si>
  <si>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</si>
  <si>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</si>
  <si>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</si>
  <si>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</si>
  <si>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</si>
  <si>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</si>
  <si>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</si>
  <si>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</si>
  <si>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</si>
  <si>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</si>
  <si>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</si>
  <si>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</si>
  <si>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</si>
  <si>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</si>
  <si>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</si>
  <si>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</si>
  <si>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</si>
  <si>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</si>
  <si>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</si>
  <si>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</si>
  <si>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</si>
  <si>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</si>
  <si>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</si>
  <si>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</si>
  <si>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</si>
  <si>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</si>
  <si>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</si>
  <si>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</si>
  <si>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</si>
  <si>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</si>
  <si>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</si>
  <si>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</si>
  <si>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</si>
  <si>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</si>
  <si>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</si>
  <si>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</si>
  <si>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</si>
  <si>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</si>
  <si>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</si>
  <si>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</si>
  <si>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</si>
  <si>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</si>
  <si>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</si>
  <si>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</si>
  <si>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</si>
  <si>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</si>
  <si>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</si>
  <si>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</si>
  <si>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</si>
  <si>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</si>
  <si>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</si>
  <si>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</si>
  <si>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</si>
  <si>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</si>
  <si>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</si>
  <si>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</si>
  <si>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</si>
  <si>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</si>
  <si>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</si>
  <si>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</si>
  <si>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</si>
  <si>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</si>
  <si>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</si>
  <si>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</si>
  <si>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</si>
  <si>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</si>
  <si>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</si>
  <si>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</si>
  <si>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</si>
  <si>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</si>
  <si>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</si>
  <si>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</si>
  <si>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</si>
  <si>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</si>
  <si>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</si>
  <si>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</si>
  <si>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</si>
  <si>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</si>
  <si>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</si>
  <si>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</si>
  <si>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</si>
  <si>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</si>
  <si>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</si>
  <si>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</si>
  <si>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</si>
  <si>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</si>
  <si>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</si>
  <si>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</si>
  <si>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</si>
  <si>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</si>
  <si>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</si>
  <si>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</si>
  <si>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</si>
  <si>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</si>
  <si>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</si>
  <si>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</si>
  <si>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</si>
  <si>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</si>
  <si>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</si>
  <si>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</si>
  <si>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</si>
  <si>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</si>
  <si>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</si>
  <si>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</si>
  <si>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</si>
  <si>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</si>
  <si>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</si>
  <si>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</si>
  <si>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</si>
  <si>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</si>
  <si>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</si>
  <si>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</si>
  <si>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</si>
  <si>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</si>
  <si>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</si>
  <si>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</si>
  <si>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</si>
  <si>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</si>
  <si>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</si>
  <si>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</si>
  <si>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</si>
  <si>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</si>
  <si>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</si>
  <si>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</si>
  <si>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</si>
  <si>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</si>
  <si>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</si>
  <si>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</si>
  <si>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</si>
  <si>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</si>
  <si>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</si>
  <si>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</si>
  <si>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</si>
  <si>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</si>
  <si>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</si>
  <si>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</si>
  <si>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</si>
  <si>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</si>
  <si>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</si>
  <si>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</si>
  <si>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</si>
  <si>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</si>
  <si>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</si>
  <si>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</si>
  <si>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</si>
  <si>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</si>
  <si>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</si>
  <si>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</si>
  <si>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</si>
  <si>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</si>
  <si>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</si>
  <si>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</si>
  <si>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</si>
  <si>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</si>
  <si>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</si>
  <si>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</si>
  <si>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</si>
  <si>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</si>
  <si>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</si>
  <si>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</si>
  <si>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</si>
  <si>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</si>
  <si>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</si>
  <si>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</si>
  <si>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</si>
  <si>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</si>
  <si>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</si>
  <si>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</si>
  <si>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</si>
  <si>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</si>
  <si>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</si>
  <si>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</si>
  <si>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</si>
  <si>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</si>
  <si>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</si>
  <si>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</si>
  <si>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</si>
  <si>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</si>
  <si>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</si>
  <si>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</si>
  <si>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</si>
  <si>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</si>
  <si>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</si>
  <si>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</si>
  <si>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</si>
  <si>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</si>
  <si>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</si>
  <si>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</si>
  <si>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</si>
  <si>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</si>
  <si>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</si>
  <si>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</si>
  <si>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</si>
  <si>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</si>
  <si>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</si>
  <si>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</si>
  <si>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</si>
  <si>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</si>
  <si>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</si>
  <si>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</si>
  <si>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</si>
  <si>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</si>
  <si>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</si>
  <si>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</si>
  <si>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</si>
  <si>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</si>
  <si>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</si>
  <si>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</si>
  <si>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</si>
  <si>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</si>
  <si>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</si>
  <si>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</si>
  <si>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</si>
  <si>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</si>
  <si>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</si>
  <si>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</si>
  <si>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</si>
  <si>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</si>
  <si>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</si>
  <si>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</si>
  <si>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</si>
  <si>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</si>
  <si>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</si>
  <si>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</si>
  <si>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</si>
  <si>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</si>
  <si>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</si>
  <si>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</si>
  <si>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</si>
  <si>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</si>
  <si>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</si>
  <si>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</si>
  <si>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</si>
  <si>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</si>
  <si>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</si>
  <si>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</si>
  <si>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</si>
  <si>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</si>
  <si>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</si>
  <si>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</si>
  <si>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</si>
  <si>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</si>
  <si>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</si>
  <si>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</si>
  <si>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</si>
  <si>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</si>
  <si>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</si>
  <si>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</si>
  <si>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</si>
  <si>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</si>
  <si>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</si>
  <si>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</si>
  <si>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</si>
  <si>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</si>
  <si>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</si>
  <si>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</si>
  <si>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</si>
  <si>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</si>
  <si>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</si>
  <si>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</si>
  <si>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</si>
  <si>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</si>
  <si>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</si>
  <si>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</si>
  <si>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</si>
  <si>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</si>
  <si>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</si>
  <si>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</si>
  <si>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</si>
  <si>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</si>
  <si>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</si>
  <si>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</si>
  <si>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</si>
  <si>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</si>
  <si>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</si>
  <si>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</si>
  <si>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</si>
  <si>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</si>
  <si>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</si>
  <si>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</si>
  <si>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</si>
  <si>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</si>
  <si>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</si>
  <si>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</si>
  <si>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</si>
  <si>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</si>
  <si>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</si>
  <si>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</si>
  <si>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</si>
  <si>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</si>
  <si>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</si>
  <si>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</si>
  <si>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</si>
  <si>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</si>
  <si>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</si>
  <si>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</si>
  <si>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</si>
  <si>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</si>
  <si>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</si>
  <si>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</si>
  <si>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</si>
  <si>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</si>
  <si>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</si>
  <si>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</si>
  <si>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</si>
  <si>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</si>
  <si>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</si>
  <si>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</si>
  <si>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</si>
  <si>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</si>
  <si>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</si>
  <si>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</si>
  <si>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</si>
  <si>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</si>
  <si>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</si>
  <si>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</si>
  <si>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</si>
  <si>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</si>
  <si>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</si>
  <si>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</si>
  <si>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</si>
  <si>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</si>
  <si>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</si>
  <si>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</si>
  <si>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</si>
  <si>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</si>
  <si>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</si>
  <si>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</si>
  <si>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</si>
  <si>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</si>
  <si>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</si>
  <si>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</si>
  <si>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</si>
  <si>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</si>
  <si>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</si>
  <si>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</si>
  <si>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</si>
  <si>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</si>
  <si>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</si>
  <si>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</si>
  <si>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</si>
  <si>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</si>
  <si>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</si>
  <si>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</si>
  <si>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</si>
  <si>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</si>
  <si>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</si>
  <si>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</si>
  <si>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</si>
  <si>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</si>
  <si>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</si>
  <si>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</si>
  <si>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</si>
  <si>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</si>
  <si>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</si>
  <si>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</si>
  <si>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</si>
  <si>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</si>
  <si>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</si>
  <si>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</si>
  <si>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</si>
  <si>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</si>
  <si>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</si>
  <si>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</si>
  <si>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</si>
  <si>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</si>
  <si>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</si>
  <si>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</si>
  <si>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</si>
  <si>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</si>
  <si>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</si>
  <si>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</si>
  <si>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</si>
  <si>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</si>
  <si>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</si>
  <si>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</si>
  <si>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</si>
  <si>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</si>
  <si>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</si>
  <si>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</si>
  <si>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</si>
  <si>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</si>
  <si>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</si>
  <si>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</si>
  <si>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</si>
  <si>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</si>
  <si>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</si>
  <si>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</si>
  <si>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</si>
  <si>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</si>
  <si>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</si>
  <si>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</si>
  <si>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</si>
  <si>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</si>
  <si>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</si>
  <si>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</si>
  <si>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</si>
  <si>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</si>
  <si>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</si>
  <si>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</si>
  <si>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</si>
  <si>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</si>
  <si>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</si>
  <si>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</si>
  <si>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</si>
  <si>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</si>
  <si>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</si>
  <si>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</si>
  <si>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</si>
  <si>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</si>
  <si>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</si>
  <si>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</si>
  <si>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</si>
  <si>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</si>
  <si>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</si>
  <si>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</si>
  <si>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</si>
  <si>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</si>
  <si>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</si>
  <si>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</si>
  <si>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</si>
  <si>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</si>
  <si>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</si>
  <si>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</si>
  <si>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</si>
  <si>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</si>
  <si>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</si>
  <si>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</si>
  <si>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</si>
  <si>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</si>
  <si>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</si>
  <si>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</si>
  <si>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</si>
  <si>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</si>
  <si>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</si>
  <si>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</si>
  <si>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</si>
  <si>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</si>
  <si>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</si>
  <si>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</si>
  <si>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</si>
  <si>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</si>
  <si>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</si>
  <si>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</si>
  <si>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</si>
  <si>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</si>
  <si>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</si>
  <si>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</si>
  <si>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</si>
  <si>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</si>
  <si>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</si>
  <si>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</si>
  <si>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</si>
  <si>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</si>
  <si>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</si>
  <si>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</si>
  <si>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</si>
  <si>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</si>
  <si>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</si>
  <si>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</si>
  <si>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</si>
  <si>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</si>
  <si>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</si>
  <si>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</si>
  <si>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</si>
  <si>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</si>
  <si>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</si>
  <si>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</si>
  <si>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</si>
  <si>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</si>
  <si>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</si>
  <si>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</si>
  <si>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</si>
  <si>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</si>
  <si>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</si>
  <si>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</si>
  <si>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</si>
  <si>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</si>
  <si>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</si>
  <si>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</si>
  <si>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</si>
  <si>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</si>
  <si>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</si>
  <si>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</si>
  <si>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</si>
  <si>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</si>
  <si>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</si>
  <si>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</si>
  <si>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</si>
  <si>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</si>
  <si>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</si>
  <si>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</si>
  <si>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</si>
  <si>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</si>
  <si>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</si>
  <si>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</si>
  <si>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</si>
  <si>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</si>
  <si>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</si>
  <si>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</si>
  <si>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</si>
  <si>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</si>
  <si>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</si>
  <si>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</si>
  <si>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</si>
  <si>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</si>
  <si>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</si>
  <si>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</si>
  <si>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</si>
  <si>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</si>
  <si>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</si>
  <si>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</si>
  <si>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</si>
  <si>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</si>
  <si>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</si>
  <si>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</si>
  <si>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</si>
  <si>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</si>
  <si>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</si>
  <si>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</si>
  <si>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</si>
  <si>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</si>
  <si>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</si>
  <si>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</si>
  <si>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</si>
  <si>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</si>
  <si>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</si>
  <si>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</si>
  <si>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</si>
  <si>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</si>
  <si>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</si>
  <si>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</si>
  <si>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</si>
  <si>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</si>
  <si>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</si>
  <si>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</si>
  <si>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</si>
  <si>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</si>
  <si>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</si>
  <si>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</si>
  <si>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</si>
  <si>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</si>
  <si>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</si>
  <si>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</si>
  <si>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</si>
  <si>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</si>
  <si>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</si>
  <si>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</si>
  <si>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</si>
  <si>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</si>
  <si>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</si>
  <si>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</si>
  <si>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</si>
  <si>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</si>
  <si>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</si>
  <si>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</si>
  <si>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</si>
  <si>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</si>
  <si>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</si>
  <si>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</si>
  <si>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</si>
  <si>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</si>
  <si>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</si>
  <si>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</si>
  <si>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</si>
  <si>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</si>
  <si>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</si>
  <si>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</si>
  <si>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</si>
  <si>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</si>
  <si>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</si>
  <si>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</si>
  <si>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</si>
  <si>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</si>
  <si>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</si>
  <si>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</si>
  <si>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</si>
  <si>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</si>
  <si>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</si>
  <si>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</si>
  <si>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</si>
  <si>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</si>
  <si>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</si>
  <si>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</si>
  <si>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</si>
  <si>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</si>
  <si>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</si>
  <si>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</si>
  <si>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</si>
  <si>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</si>
  <si>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</si>
  <si>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</si>
  <si>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</si>
  <si>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</si>
  <si>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</si>
  <si>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</si>
  <si>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</si>
  <si>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</si>
  <si>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</si>
  <si>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</si>
  <si>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</si>
  <si>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</si>
  <si>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</si>
  <si>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</si>
  <si>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</si>
  <si>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</si>
  <si>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</si>
  <si>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</si>
  <si>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</si>
  <si>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</si>
  <si>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</si>
  <si>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</si>
  <si>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</si>
  <si>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</si>
  <si>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</si>
  <si>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</si>
  <si>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</si>
  <si>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</si>
  <si>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</si>
  <si>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</si>
  <si>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</si>
  <si>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</si>
  <si>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</si>
  <si>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</si>
  <si>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</si>
  <si>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</si>
  <si>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</si>
  <si>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</si>
  <si>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</si>
  <si>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</si>
  <si>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</si>
  <si>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</si>
  <si>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</si>
  <si>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</si>
  <si>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</si>
  <si>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</si>
  <si>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</si>
  <si>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</si>
  <si>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</si>
  <si>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</si>
  <si>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</si>
  <si>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</si>
  <si>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</si>
  <si>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</si>
  <si>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</si>
  <si>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</si>
  <si>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</si>
  <si>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</si>
  <si>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</si>
  <si>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</si>
  <si>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</si>
  <si>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</si>
  <si>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</si>
  <si>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</si>
  <si>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</si>
  <si>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</si>
  <si>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</si>
  <si>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</si>
  <si>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</si>
  <si>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</si>
  <si>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</si>
  <si>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</si>
  <si>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</si>
  <si>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</si>
  <si>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</si>
  <si>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</si>
  <si>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</si>
  <si>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</si>
  <si>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</si>
  <si>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</si>
  <si>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</si>
  <si>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</si>
  <si>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</si>
  <si>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</si>
  <si>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</si>
  <si>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</si>
  <si>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</si>
  <si>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</si>
  <si>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</si>
  <si>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</si>
  <si>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</si>
  <si>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</si>
  <si>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</si>
  <si>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</si>
  <si>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</si>
  <si>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</si>
  <si>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</si>
  <si>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</si>
  <si>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</si>
  <si>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</si>
  <si>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</si>
  <si>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</si>
  <si>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</si>
  <si>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</si>
  <si>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</si>
  <si>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</si>
  <si>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</si>
  <si>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</si>
  <si>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</si>
  <si>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</si>
  <si>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</si>
  <si>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</si>
  <si>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</si>
  <si>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</si>
  <si>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</si>
  <si>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</si>
  <si>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</si>
  <si>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</si>
  <si>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</si>
  <si>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</si>
  <si>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</si>
  <si>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</si>
  <si>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</si>
  <si>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</si>
  <si>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</si>
  <si>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</si>
  <si>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</si>
  <si>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</si>
  <si>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</si>
  <si>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</si>
  <si>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</si>
  <si>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</si>
  <si>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</si>
  <si>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</si>
  <si>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</si>
  <si>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</si>
  <si>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</si>
  <si>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</si>
  <si>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</si>
  <si>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</si>
  <si>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</si>
  <si>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</si>
  <si>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</si>
  <si>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</si>
  <si>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</si>
  <si>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</si>
  <si>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</si>
  <si>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</si>
  <si>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</si>
  <si>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</si>
  <si>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</si>
  <si>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</si>
  <si>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</si>
  <si>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</si>
  <si>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</si>
  <si>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</si>
  <si>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</si>
  <si>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</si>
  <si>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</si>
  <si>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</si>
  <si>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</si>
  <si>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</si>
  <si>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</si>
  <si>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</si>
  <si>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</si>
  <si>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</si>
  <si>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</si>
  <si>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</si>
  <si>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</si>
  <si>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</si>
  <si>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</si>
  <si>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</si>
  <si>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</si>
  <si>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</si>
  <si>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</si>
  <si>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</si>
  <si>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</si>
  <si>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</si>
  <si>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</si>
  <si>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</si>
  <si>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</si>
  <si>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</si>
  <si>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</si>
  <si>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</si>
  <si>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</si>
  <si>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</si>
  <si>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</si>
  <si>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</si>
  <si>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</si>
  <si>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</si>
  <si>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</si>
  <si>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</si>
  <si>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</si>
  <si>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</si>
  <si>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</si>
  <si>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</si>
  <si>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</si>
  <si>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</si>
  <si>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</si>
  <si>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</si>
  <si>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</si>
  <si>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</si>
  <si>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</si>
  <si>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</si>
  <si>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</si>
  <si>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</si>
  <si>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</si>
  <si>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</si>
  <si>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</si>
  <si>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</si>
  <si>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</si>
  <si>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</si>
  <si>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</si>
  <si>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</si>
  <si>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</si>
  <si>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</si>
  <si>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</si>
  <si>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</si>
  <si>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</si>
  <si>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</si>
  <si>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</si>
  <si>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</si>
  <si>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</si>
  <si>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</si>
  <si>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</si>
  <si>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</si>
  <si>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</si>
  <si>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</si>
  <si>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</si>
  <si>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</si>
  <si>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</si>
  <si>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</si>
  <si>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</si>
  <si>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</si>
  <si>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</si>
  <si>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</si>
  <si>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</si>
  <si>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</si>
  <si>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</si>
  <si>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</si>
  <si>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</si>
  <si>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</si>
  <si>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</si>
  <si>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</si>
  <si>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</si>
  <si>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</si>
  <si>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</si>
  <si>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</si>
  <si>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</si>
  <si>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</si>
  <si>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</si>
  <si>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</si>
  <si>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</si>
  <si>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</si>
  <si>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</si>
  <si>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</si>
  <si>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</si>
  <si>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</si>
  <si>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</si>
  <si>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</si>
  <si>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</si>
  <si>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</si>
  <si>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</si>
  <si>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</si>
  <si>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</si>
  <si>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</si>
  <si>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</si>
  <si>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</si>
  <si>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</si>
  <si>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</si>
  <si>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</si>
  <si>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</si>
  <si>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</si>
  <si>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</si>
  <si>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</si>
  <si>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</si>
  <si>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</si>
  <si>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</si>
  <si>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</si>
  <si>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</si>
  <si>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</si>
  <si>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</si>
  <si>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</si>
  <si>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</si>
  <si>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</si>
  <si>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</si>
  <si>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</si>
  <si>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</si>
  <si>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</si>
  <si>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</si>
  <si>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</si>
  <si>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</si>
  <si>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</si>
  <si>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</si>
  <si>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</si>
  <si>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</si>
  <si>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</si>
  <si>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</si>
  <si>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</si>
  <si>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</si>
  <si>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</si>
  <si>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</si>
  <si>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</si>
  <si>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</si>
  <si>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</si>
  <si>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</si>
  <si>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</si>
  <si>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</si>
  <si>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</si>
  <si>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</si>
  <si>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</si>
  <si>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</si>
  <si>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</si>
  <si>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</si>
  <si>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</si>
  <si>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</si>
  <si>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</si>
  <si>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</si>
  <si>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</si>
  <si>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</si>
  <si>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</si>
  <si>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</si>
  <si>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</si>
  <si>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</si>
  <si>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</si>
  <si>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</si>
  <si>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</si>
  <si>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</si>
  <si>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</si>
  <si>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</si>
  <si>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</si>
  <si>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</si>
  <si>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</si>
  <si>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</si>
  <si>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</si>
  <si>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</si>
  <si>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</si>
  <si>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</si>
  <si>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</si>
  <si>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</si>
  <si>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</si>
  <si>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</si>
  <si>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</si>
  <si>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</si>
  <si>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</si>
  <si>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</si>
  <si>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</si>
  <si>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</si>
  <si>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</si>
  <si>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</si>
  <si>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</si>
  <si>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</si>
  <si>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</si>
  <si>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</si>
  <si>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</si>
  <si>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</si>
  <si>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</si>
  <si>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</si>
  <si>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</si>
  <si>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</si>
  <si>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</si>
  <si>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</si>
  <si>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</si>
  <si>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</si>
  <si>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</si>
  <si>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</si>
  <si>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</si>
  <si>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</si>
  <si>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</si>
  <si>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</si>
  <si>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</si>
  <si>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</si>
  <si>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</si>
  <si>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</si>
  <si>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</si>
  <si>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</si>
  <si>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</si>
  <si>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</si>
  <si>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</si>
  <si>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</si>
  <si>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</si>
  <si>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</si>
  <si>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</si>
  <si>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</si>
  <si>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</si>
  <si>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</si>
  <si>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</si>
  <si>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</si>
  <si>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</si>
  <si>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</si>
  <si>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</si>
  <si>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</si>
  <si>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</si>
  <si>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</si>
  <si>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</si>
  <si>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</si>
  <si>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</si>
  <si>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</si>
  <si>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</si>
  <si>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</si>
  <si>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</si>
  <si>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</si>
  <si>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</si>
  <si>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</si>
  <si>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</si>
  <si>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</si>
  <si>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</si>
  <si>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</si>
  <si>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</si>
  <si>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</si>
  <si>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</si>
  <si>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</si>
  <si>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</si>
  <si>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</si>
  <si>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</si>
  <si>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</si>
  <si>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</si>
  <si>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</si>
  <si>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</si>
  <si>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</si>
  <si>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</si>
  <si>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</si>
  <si>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</si>
  <si>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</si>
  <si>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</si>
  <si>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</si>
  <si>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</si>
  <si>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</si>
  <si>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</si>
  <si>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</si>
  <si>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</si>
  <si>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</si>
  <si>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</si>
  <si>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</si>
  <si>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</si>
  <si>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</si>
  <si>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</si>
  <si>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</si>
  <si>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</si>
  <si>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</si>
  <si>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</si>
  <si>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</si>
  <si>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</si>
  <si>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</si>
  <si>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</si>
  <si>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</si>
  <si>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</si>
  <si>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</si>
  <si>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</si>
  <si>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</si>
  <si>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</si>
  <si>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</si>
  <si>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</si>
  <si>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</si>
  <si>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</si>
  <si>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</si>
  <si>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</si>
  <si>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</si>
  <si>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</si>
  <si>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</si>
  <si>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</si>
  <si>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</si>
  <si>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</si>
  <si>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</si>
  <si>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</si>
  <si>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</si>
  <si>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</si>
  <si>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</si>
  <si>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</si>
  <si>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</si>
  <si>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</si>
  <si>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</si>
  <si>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</si>
  <si>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</si>
  <si>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</si>
  <si>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</si>
  <si>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</si>
  <si>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</si>
  <si>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</si>
  <si>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</si>
  <si>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</si>
  <si>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</si>
  <si>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</si>
  <si>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</si>
  <si>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</si>
  <si>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</si>
  <si>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</si>
  <si>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</si>
  <si>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</si>
  <si>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</si>
  <si>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</si>
  <si>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</si>
  <si>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</si>
  <si>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</si>
  <si>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</si>
  <si>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</si>
  <si>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</si>
  <si>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</si>
  <si>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</si>
  <si>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</si>
  <si>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</si>
  <si>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</si>
  <si>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</si>
  <si>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</si>
  <si>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</si>
  <si>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</si>
  <si>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</si>
  <si>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</si>
  <si>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</si>
  <si>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</si>
  <si>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</si>
  <si>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</si>
  <si>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</si>
  <si>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</si>
  <si>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</si>
  <si>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</si>
  <si>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</si>
  <si>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</si>
  <si>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</si>
  <si>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</si>
  <si>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</si>
  <si>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</si>
  <si>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</si>
  <si>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</si>
  <si>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</si>
  <si>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</si>
  <si>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</si>
  <si>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</si>
  <si>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</si>
  <si>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</si>
  <si>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</si>
  <si>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</si>
  <si>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</si>
  <si>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</si>
  <si>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</si>
  <si>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</si>
  <si>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</si>
  <si>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</si>
  <si>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</si>
  <si>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</si>
  <si>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</si>
  <si>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</si>
  <si>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</si>
  <si>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</si>
  <si>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</si>
  <si>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</si>
  <si>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</si>
  <si>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</si>
  <si>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</si>
  <si>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</si>
  <si>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</si>
  <si>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</si>
  <si>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</si>
  <si>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</si>
  <si>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</si>
  <si>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</si>
  <si>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</si>
  <si>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</si>
  <si>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</si>
  <si>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</si>
  <si>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</si>
  <si>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</si>
  <si>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</si>
  <si>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</si>
  <si>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</si>
  <si>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</si>
  <si>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</si>
  <si>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</si>
  <si>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</si>
  <si>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</si>
  <si>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</si>
  <si>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</si>
  <si>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</si>
  <si>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</si>
  <si>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</si>
  <si>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</si>
  <si>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</si>
  <si>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</si>
  <si>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</si>
  <si>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</si>
  <si>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</si>
  <si>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</si>
  <si>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</si>
  <si>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</si>
  <si>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</si>
  <si>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</si>
  <si>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</si>
  <si>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</si>
  <si>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</si>
  <si>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</si>
  <si>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</si>
  <si>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</si>
  <si>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</si>
  <si>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</si>
  <si>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</si>
  <si>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</si>
  <si>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</si>
  <si>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</si>
  <si>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</si>
  <si>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</si>
  <si>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</si>
  <si>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</si>
  <si>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</si>
  <si>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</si>
  <si>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</si>
  <si>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</si>
  <si>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</si>
  <si>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</si>
  <si>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</si>
  <si>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</si>
  <si>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</si>
  <si>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</si>
  <si>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</si>
  <si>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</si>
  <si>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</si>
  <si>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</si>
  <si>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</si>
  <si>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</si>
  <si>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</si>
  <si>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</si>
  <si>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</si>
  <si>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</si>
  <si>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</si>
  <si>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</si>
  <si>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</si>
  <si>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</si>
  <si>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</si>
  <si>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</si>
  <si>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</si>
  <si>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</si>
  <si>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</si>
  <si>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</si>
  <si>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</si>
  <si>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</si>
  <si>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</si>
  <si>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</si>
  <si>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</si>
  <si>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</si>
  <si>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</si>
  <si>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</si>
  <si>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</si>
  <si>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</si>
  <si>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</si>
  <si>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</si>
  <si>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</si>
  <si>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</si>
  <si>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</si>
  <si>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</si>
  <si>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</si>
  <si>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</si>
  <si>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</si>
  <si>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</si>
  <si>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</si>
  <si>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</si>
  <si>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</si>
  <si>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</si>
  <si>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</si>
  <si>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</si>
  <si>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</si>
  <si>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</si>
  <si>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</si>
  <si>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</si>
  <si>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</si>
  <si>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</si>
  <si>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</si>
  <si>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</si>
  <si>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</si>
  <si>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</si>
  <si>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</si>
  <si>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</si>
  <si>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</si>
  <si>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</si>
  <si>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</si>
  <si>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</si>
  <si>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</si>
  <si>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</si>
  <si>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</si>
  <si>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</si>
  <si>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</si>
  <si>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</si>
  <si>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</si>
  <si>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</si>
  <si>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</si>
  <si>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</si>
  <si>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</si>
  <si>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</si>
  <si>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</si>
  <si>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</si>
  <si>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</si>
  <si>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</si>
  <si>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</si>
  <si>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</si>
  <si>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</si>
  <si>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</si>
  <si>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</si>
  <si>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</si>
  <si>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</si>
  <si>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</si>
  <si>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</si>
  <si>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</si>
  <si>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</si>
  <si>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</si>
  <si>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</si>
  <si>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</si>
  <si>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</si>
  <si>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</si>
  <si>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</si>
  <si>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</si>
  <si>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</si>
  <si>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</si>
  <si>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</si>
  <si>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</si>
  <si>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</si>
  <si>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</si>
  <si>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</si>
  <si>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</si>
  <si>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</si>
  <si>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</si>
  <si>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</si>
  <si>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</si>
  <si>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</si>
  <si>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</si>
  <si>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</si>
  <si>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</si>
  <si>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</si>
  <si>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</si>
  <si>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</si>
  <si>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</si>
  <si>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</si>
  <si>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</si>
  <si>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</si>
  <si>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</si>
  <si>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</si>
  <si>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</si>
  <si>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</si>
  <si>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</si>
  <si>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</si>
  <si>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</si>
  <si>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</si>
  <si>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</si>
  <si>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</si>
  <si>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</si>
  <si>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</si>
  <si>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</si>
  <si>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</si>
  <si>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</si>
  <si>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</si>
  <si>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</si>
  <si>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</si>
  <si>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</si>
  <si>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</si>
  <si>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</si>
  <si>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</si>
  <si>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</si>
  <si>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</si>
  <si>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</si>
  <si>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</si>
  <si>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</si>
  <si>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</si>
  <si>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</si>
  <si>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</si>
  <si>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</si>
  <si>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</si>
  <si>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</si>
  <si>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</si>
  <si>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</si>
  <si>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</si>
  <si>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</si>
  <si>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</si>
  <si>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</si>
  <si>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</si>
  <si>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</si>
  <si>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</si>
  <si>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</si>
  <si>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</si>
  <si>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</si>
  <si>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</si>
  <si>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</si>
  <si>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</si>
  <si>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</si>
  <si>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</si>
  <si>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</si>
  <si>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</si>
  <si>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</si>
  <si>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</si>
  <si>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</si>
  <si>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</si>
  <si>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</si>
  <si>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</si>
  <si>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</si>
  <si>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</si>
  <si>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</si>
  <si>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</si>
  <si>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</si>
  <si>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</si>
  <si>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</si>
  <si>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</si>
  <si>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</si>
  <si>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</si>
  <si>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</si>
  <si>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</si>
  <si>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</si>
  <si>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</si>
  <si>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</si>
  <si>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</si>
  <si>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</si>
  <si>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</si>
  <si>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</si>
  <si>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</si>
  <si>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</si>
  <si>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</si>
  <si>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</si>
  <si>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</si>
  <si>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</si>
  <si>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</si>
  <si>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</si>
  <si>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</si>
  <si>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</si>
  <si>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</si>
  <si>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</si>
  <si>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</si>
  <si>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</si>
  <si>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</si>
  <si>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</si>
  <si>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</si>
  <si>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</si>
  <si>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</si>
  <si>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</si>
  <si>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</si>
  <si>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</si>
  <si>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</si>
  <si>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</si>
  <si>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</si>
  <si>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</si>
  <si>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</si>
  <si>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</si>
  <si>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</si>
  <si>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</si>
  <si>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</si>
  <si>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</si>
  <si>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</si>
  <si>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</si>
  <si>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</si>
  <si>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</si>
  <si>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</si>
  <si>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</si>
  <si>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</si>
  <si>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</si>
  <si>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</si>
  <si>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</si>
  <si>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</si>
  <si>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</si>
  <si>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</si>
  <si>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</si>
  <si>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</si>
  <si>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</si>
  <si>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</si>
  <si>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</si>
  <si>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</si>
  <si>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</si>
  <si>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</si>
  <si>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</si>
  <si>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</si>
  <si>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</si>
  <si>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</si>
  <si>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</si>
  <si>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</si>
  <si>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</si>
  <si>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</si>
  <si>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</si>
  <si>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</si>
  <si>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</si>
  <si>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</si>
  <si>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</si>
  <si>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</si>
  <si>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</si>
  <si>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</si>
  <si>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</si>
  <si>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</si>
  <si>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</si>
  <si>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</si>
  <si>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</si>
  <si>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</si>
  <si>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</si>
  <si>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</si>
  <si>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</si>
  <si>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</si>
  <si>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</si>
  <si>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</si>
  <si>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</si>
  <si>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</si>
  <si>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</si>
  <si>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</si>
  <si>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</si>
  <si>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</si>
  <si>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</si>
  <si>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</si>
  <si>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</si>
  <si>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</si>
  <si>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</si>
  <si>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</si>
  <si>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</si>
  <si>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</si>
  <si>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</si>
  <si>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</si>
  <si>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</si>
  <si>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</si>
  <si>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</si>
  <si>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</si>
  <si>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</si>
  <si>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</si>
  <si>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</si>
  <si>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</si>
  <si>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</si>
  <si>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</si>
  <si>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</si>
  <si>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</si>
  <si>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</si>
  <si>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</si>
  <si>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</si>
  <si>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</si>
  <si>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</si>
  <si>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</si>
  <si>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</si>
  <si>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</si>
  <si>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</si>
  <si>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</si>
  <si>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</si>
  <si>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</si>
  <si>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</si>
  <si>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</si>
  <si>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</si>
  <si>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</si>
  <si>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</si>
  <si>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</si>
  <si>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</si>
  <si>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</si>
  <si>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</si>
  <si>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</si>
  <si>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</si>
  <si>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</si>
  <si>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</si>
  <si>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</si>
  <si>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</si>
  <si>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</si>
  <si>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</si>
  <si>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</si>
  <si>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</si>
  <si>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</si>
  <si>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</si>
  <si>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</si>
  <si>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</si>
  <si>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</si>
  <si>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</si>
  <si>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</si>
  <si>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</si>
  <si>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</si>
  <si>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</si>
  <si>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</si>
  <si>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</si>
  <si>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</si>
  <si>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</si>
  <si>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</si>
  <si>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</si>
  <si>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</si>
  <si>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</si>
  <si>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</si>
  <si>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</si>
  <si>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</si>
  <si>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</si>
  <si>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</si>
  <si>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</si>
  <si>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</si>
  <si>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</si>
  <si>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</si>
  <si>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</si>
  <si>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</si>
  <si>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</si>
  <si>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</si>
  <si>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</si>
  <si>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</si>
  <si>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</si>
  <si>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</si>
  <si>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</si>
  <si>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</si>
  <si>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</si>
  <si>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</si>
  <si>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</si>
  <si>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</si>
  <si>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</si>
  <si>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</si>
  <si>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</si>
  <si>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</si>
  <si>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</si>
  <si>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</si>
  <si>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</si>
  <si>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</si>
  <si>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</si>
  <si>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</si>
  <si>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</si>
  <si>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</si>
  <si>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</si>
  <si>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</si>
  <si>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</si>
  <si>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</si>
  <si>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</si>
  <si>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</si>
  <si>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</si>
  <si>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</si>
  <si>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</si>
  <si>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</si>
  <si>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</si>
  <si>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</si>
  <si>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</si>
  <si>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</si>
  <si>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</si>
  <si>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</si>
  <si>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</si>
  <si>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</si>
  <si>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</si>
  <si>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</si>
  <si>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</si>
  <si>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</si>
  <si>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</si>
  <si>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</si>
  <si>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</si>
  <si>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</si>
  <si>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</si>
  <si>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</si>
  <si>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</si>
  <si>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</si>
  <si>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</si>
  <si>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</si>
  <si>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</si>
  <si>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</si>
  <si>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</si>
  <si>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</si>
  <si>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</si>
  <si>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</si>
  <si>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</si>
  <si>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</si>
  <si>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</si>
  <si>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</si>
  <si>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</si>
  <si>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</si>
  <si>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</si>
  <si>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</si>
  <si>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</si>
  <si>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</si>
  <si>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</si>
  <si>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</si>
  <si>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</si>
  <si>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</si>
  <si>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</si>
  <si>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</si>
  <si>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</si>
  <si>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</si>
  <si>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</si>
  <si>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</si>
  <si>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</si>
  <si>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</si>
  <si>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</si>
  <si>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</si>
  <si>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</si>
  <si>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</si>
  <si>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</si>
  <si>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</si>
  <si>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</si>
  <si>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</si>
  <si>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</si>
  <si>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</si>
  <si>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</si>
  <si>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</si>
  <si>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</si>
  <si>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</si>
  <si>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</si>
  <si>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</si>
  <si>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</si>
  <si>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</si>
  <si>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</si>
  <si>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</si>
  <si>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</si>
  <si>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</si>
  <si>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</si>
  <si>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</si>
  <si>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</si>
  <si>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</si>
  <si>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</si>
  <si>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</si>
  <si>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</si>
  <si>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</si>
  <si>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</si>
  <si>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</si>
  <si>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</si>
  <si>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</si>
  <si>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</si>
  <si>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</si>
  <si>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</si>
  <si>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</si>
  <si>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</si>
  <si>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</si>
  <si>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</si>
  <si>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</si>
  <si>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</si>
  <si>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</si>
  <si>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</si>
  <si>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</si>
  <si>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</si>
  <si>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</si>
  <si>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</si>
  <si>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</si>
  <si>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</si>
  <si>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</si>
  <si>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</si>
  <si>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</si>
  <si>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</si>
  <si>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</si>
  <si>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</si>
  <si>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</si>
  <si>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</si>
  <si>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</si>
  <si>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</si>
  <si>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</si>
  <si>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</si>
  <si>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</si>
  <si>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</si>
  <si>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</si>
  <si>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</si>
  <si>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</si>
  <si>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</si>
  <si>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</si>
  <si>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</si>
  <si>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</si>
  <si>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</si>
  <si>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</si>
  <si>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</si>
  <si>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</si>
  <si>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</si>
  <si>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</si>
  <si>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</si>
  <si>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</si>
  <si>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</si>
  <si>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</si>
  <si>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</si>
  <si>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</si>
  <si>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</si>
  <si>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</si>
  <si>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</si>
  <si>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</si>
  <si>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</si>
  <si>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</si>
  <si>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</si>
  <si>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</si>
  <si>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</si>
  <si>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</si>
  <si>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</si>
  <si>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</si>
  <si>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</si>
  <si>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</si>
  <si>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</si>
  <si>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</si>
  <si>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</si>
  <si>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</si>
  <si>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</si>
  <si>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</si>
  <si>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</si>
  <si>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</si>
  <si>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</si>
  <si>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</si>
  <si>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</si>
  <si>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</si>
  <si>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</si>
  <si>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</si>
  <si>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</si>
  <si>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</si>
  <si>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</si>
  <si>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</si>
  <si>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</si>
  <si>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</si>
  <si>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</si>
  <si>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</si>
  <si>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</si>
  <si>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</si>
  <si>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</si>
  <si>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</si>
  <si>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</si>
  <si>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</si>
  <si>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</si>
  <si>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</si>
  <si>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</si>
  <si>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</si>
  <si>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</si>
  <si>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</si>
  <si>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</si>
  <si>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</si>
  <si>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</si>
  <si>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</si>
  <si>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</si>
  <si>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</si>
  <si>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</si>
  <si>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</si>
  <si>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</si>
  <si>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</si>
  <si>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</si>
  <si>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</si>
  <si>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</si>
  <si>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</si>
  <si>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</si>
  <si>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</si>
  <si>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</si>
  <si>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</si>
  <si>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</si>
  <si>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</si>
  <si>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</si>
  <si>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</si>
  <si>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</si>
  <si>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</si>
  <si>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</si>
  <si>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</si>
  <si>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</si>
  <si>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</si>
  <si>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</si>
  <si>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</si>
  <si>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</si>
  <si>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</si>
  <si>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</si>
  <si>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</si>
  <si>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</si>
  <si>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</si>
  <si>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</si>
  <si>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</si>
  <si>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</si>
  <si>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</si>
  <si>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</si>
  <si>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</si>
  <si>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</si>
  <si>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</si>
  <si>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</si>
  <si>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</si>
  <si>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</si>
  <si>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</si>
  <si>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</si>
  <si>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</si>
  <si>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</si>
  <si>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</si>
  <si>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</si>
  <si>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</si>
  <si>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</si>
  <si>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</si>
  <si>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</si>
  <si>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</si>
  <si>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</si>
  <si>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</si>
  <si>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</si>
  <si>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</si>
  <si>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</si>
  <si>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</si>
  <si>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</si>
  <si>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</si>
  <si>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</si>
  <si>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</si>
  <si>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</si>
  <si>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</si>
  <si>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</si>
  <si>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</si>
  <si>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</si>
  <si>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</si>
  <si>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</si>
  <si>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</si>
  <si>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</si>
  <si>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</si>
  <si>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</si>
  <si>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</si>
  <si>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</si>
  <si>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</si>
  <si>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</si>
  <si>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</si>
  <si>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</si>
  <si>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</si>
  <si>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</si>
  <si>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</si>
  <si>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</si>
  <si>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</si>
  <si>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</si>
  <si>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</si>
  <si>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</si>
  <si>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</si>
  <si>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</si>
  <si>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</si>
  <si>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</si>
  <si>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</si>
  <si>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</si>
  <si>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</si>
  <si>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</si>
  <si>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</si>
  <si>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</si>
  <si>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</si>
  <si>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</si>
  <si>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</si>
  <si>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</si>
  <si>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</si>
  <si>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</si>
  <si>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</si>
  <si>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</si>
  <si>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</si>
  <si>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</si>
  <si>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</si>
  <si>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</si>
  <si>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</si>
  <si>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</si>
  <si>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</si>
  <si>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</si>
  <si>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</si>
  <si>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</si>
  <si>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</si>
  <si>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</si>
  <si>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</si>
  <si>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</si>
  <si>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</si>
  <si>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</si>
  <si>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</si>
  <si>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</si>
  <si>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</si>
  <si>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</si>
  <si>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</si>
  <si>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</si>
  <si>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</si>
  <si>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</si>
  <si>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</si>
  <si>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</si>
  <si>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</si>
  <si>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</si>
  <si>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</si>
  <si>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</si>
  <si>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</si>
  <si>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</si>
  <si>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</si>
  <si>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</si>
  <si>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</si>
  <si>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</si>
  <si>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</si>
  <si>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</si>
  <si>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</si>
  <si>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</si>
  <si>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</si>
  <si>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</si>
  <si>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</si>
  <si>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</si>
  <si>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</si>
  <si>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</si>
  <si>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</si>
  <si>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</si>
  <si>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</si>
  <si>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</si>
  <si>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</si>
  <si>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</si>
  <si>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</si>
  <si>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</si>
  <si>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</si>
  <si>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</si>
  <si>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</si>
  <si>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</si>
  <si>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</si>
  <si>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</si>
  <si>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</si>
  <si>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</si>
  <si>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</si>
  <si>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</si>
  <si>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</si>
  <si>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</si>
  <si>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</si>
  <si>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</si>
  <si>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</si>
  <si>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</si>
  <si>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</si>
  <si>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</si>
  <si>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</si>
  <si>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</si>
  <si>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</si>
  <si>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</si>
  <si>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</si>
  <si>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</si>
  <si>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</si>
  <si>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</si>
  <si>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</si>
  <si>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</si>
  <si>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</si>
  <si>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</si>
  <si>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</si>
  <si>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</si>
  <si>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</si>
  <si>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</si>
  <si>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</si>
  <si>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</si>
  <si>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</si>
  <si>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</si>
  <si>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</si>
  <si>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</si>
  <si>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</si>
  <si>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</si>
  <si>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</si>
  <si>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</si>
  <si>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</si>
  <si>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</si>
  <si>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</si>
  <si>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</si>
  <si>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</si>
  <si>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</si>
  <si>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</si>
  <si>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</si>
  <si>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</si>
  <si>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</si>
  <si>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</si>
  <si>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</si>
  <si>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</si>
  <si>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</si>
  <si>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</si>
  <si>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</si>
  <si>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</si>
  <si>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</si>
  <si>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</si>
  <si>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</si>
  <si>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</si>
  <si>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</si>
  <si>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</si>
  <si>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</si>
  <si>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</si>
  <si>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</si>
  <si>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</si>
  <si>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</si>
  <si>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</si>
  <si>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</si>
  <si>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</si>
  <si>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</si>
  <si>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</si>
  <si>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</si>
  <si>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</si>
  <si>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</si>
  <si>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</si>
  <si>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</si>
  <si>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</si>
  <si>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</si>
  <si>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</si>
  <si>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</si>
  <si>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</si>
  <si>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</si>
  <si>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</si>
  <si>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</si>
  <si>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</si>
  <si>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</si>
  <si>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</si>
  <si>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</si>
  <si>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</si>
  <si>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</si>
  <si>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</si>
  <si>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</si>
  <si>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</si>
  <si>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</si>
  <si>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</si>
  <si>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</si>
  <si>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</si>
  <si>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</si>
  <si>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</si>
  <si>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</si>
  <si>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</si>
  <si>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</si>
  <si>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</si>
  <si>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</si>
  <si>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</si>
  <si>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</si>
  <si>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</si>
  <si>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</si>
  <si>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</si>
  <si>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</si>
  <si>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</si>
  <si>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</si>
  <si>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</si>
  <si>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</si>
  <si>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</si>
  <si>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</si>
  <si>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</si>
  <si>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</si>
  <si>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</si>
  <si>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</si>
  <si>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</si>
  <si>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</si>
  <si>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</si>
  <si>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</si>
  <si>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</si>
  <si>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</si>
  <si>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</si>
  <si>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</si>
  <si>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</si>
  <si>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</si>
  <si>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</si>
  <si>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</si>
  <si>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</si>
  <si>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</si>
  <si>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</si>
  <si>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</si>
  <si>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</si>
  <si>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</si>
  <si>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</si>
  <si>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</si>
  <si>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</si>
  <si>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</si>
  <si>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</si>
  <si>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</si>
  <si>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</si>
  <si>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</si>
  <si>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</si>
  <si>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</si>
  <si>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</si>
  <si>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</si>
  <si>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</si>
  <si>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</si>
  <si>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</si>
  <si>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</si>
  <si>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</si>
  <si>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</si>
  <si>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</si>
  <si>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</si>
  <si>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</si>
  <si>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</si>
  <si>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</si>
  <si>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</si>
  <si>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</si>
  <si>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</si>
  <si>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</si>
  <si>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</si>
  <si>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</si>
  <si>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</si>
  <si>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</si>
  <si>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</si>
  <si>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</si>
  <si>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</si>
  <si>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</si>
  <si>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</si>
  <si>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</si>
  <si>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</si>
  <si>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</si>
  <si>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</si>
  <si>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</si>
  <si>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</si>
  <si>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</si>
  <si>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</si>
  <si>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</si>
  <si>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</si>
  <si>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</si>
  <si>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</si>
  <si>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</si>
  <si>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</si>
  <si>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</si>
  <si>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</si>
  <si>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</si>
  <si>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</si>
  <si>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</si>
  <si>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</si>
  <si>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</si>
  <si>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</si>
  <si>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</si>
  <si>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</si>
  <si>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</si>
  <si>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</si>
  <si>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</si>
  <si>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</si>
  <si>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</si>
  <si>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</si>
  <si>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</si>
  <si>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</si>
  <si>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</si>
  <si>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</si>
  <si>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</si>
  <si>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</si>
  <si>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</si>
  <si>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</si>
  <si>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</si>
  <si>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</si>
  <si>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</si>
  <si>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</si>
  <si>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</si>
  <si>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</si>
  <si>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</si>
  <si>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</si>
  <si>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</si>
  <si>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</si>
  <si>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</si>
  <si>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</si>
  <si>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</si>
  <si>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</si>
  <si>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</si>
  <si>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</si>
  <si>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</si>
  <si>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</si>
  <si>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</si>
  <si>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</si>
  <si>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</si>
  <si>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</si>
  <si>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</si>
  <si>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</si>
  <si>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</si>
  <si>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</si>
  <si>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</si>
  <si>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</si>
  <si>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</si>
  <si>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</si>
  <si>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</si>
  <si>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</si>
  <si>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</si>
  <si>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</si>
  <si>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</si>
  <si>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</si>
  <si>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</si>
  <si>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</si>
  <si>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</si>
  <si>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</si>
  <si>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</si>
  <si>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</si>
  <si>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</si>
  <si>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</si>
  <si>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</si>
  <si>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</si>
  <si>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</si>
  <si>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</si>
  <si>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</si>
  <si>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</si>
  <si>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</si>
  <si>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</si>
  <si>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</si>
  <si>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</si>
  <si>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</si>
  <si>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</si>
  <si>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</si>
  <si>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</si>
  <si>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</si>
  <si>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</si>
  <si>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</si>
  <si>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</si>
  <si>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</si>
  <si>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</si>
  <si>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</si>
  <si>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</si>
  <si>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</si>
  <si>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</si>
  <si>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</si>
  <si>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</si>
  <si>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</si>
  <si>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</si>
  <si>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</si>
  <si>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</si>
  <si>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</si>
  <si>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</si>
  <si>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</si>
  <si>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</si>
  <si>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</si>
  <si>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</si>
  <si>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</si>
  <si>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</si>
  <si>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</si>
  <si>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</si>
  <si>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</si>
  <si>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</si>
  <si>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</si>
  <si>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</si>
  <si>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</si>
  <si>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</si>
  <si>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</si>
  <si>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</si>
  <si>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</si>
  <si>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</si>
  <si>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</si>
  <si>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</si>
  <si>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</si>
  <si>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</si>
  <si>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</si>
  <si>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</si>
  <si>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</si>
  <si>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</si>
  <si>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</si>
  <si>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</si>
  <si>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</si>
  <si>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</si>
  <si>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</si>
  <si>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</si>
  <si>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</si>
  <si>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</si>
  <si>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</si>
  <si>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</si>
  <si>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</si>
  <si>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</si>
  <si>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</si>
  <si>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</si>
  <si>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</si>
  <si>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</si>
  <si>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</si>
  <si>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</si>
  <si>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</si>
  <si>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</si>
  <si>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</si>
  <si>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</si>
  <si>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</si>
  <si>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</si>
  <si>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</si>
  <si>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</si>
  <si>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</si>
  <si>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</si>
  <si>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</si>
  <si>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</si>
  <si>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</si>
  <si>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</si>
  <si>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</si>
  <si>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</si>
  <si>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</si>
  <si>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</si>
  <si>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</si>
  <si>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</si>
  <si>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</si>
  <si>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</si>
  <si>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</si>
  <si>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</si>
  <si>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</si>
  <si>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</si>
  <si>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</si>
  <si>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</si>
  <si>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</si>
  <si>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</si>
  <si>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</si>
  <si>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</si>
  <si>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</si>
  <si>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</si>
  <si>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</si>
  <si>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</si>
  <si>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</si>
  <si>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</si>
  <si>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</si>
  <si>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</si>
  <si>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</si>
  <si>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</si>
  <si>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</si>
  <si>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</si>
  <si>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</si>
  <si>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</si>
  <si>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</si>
  <si>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</si>
  <si>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</si>
  <si>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</si>
  <si>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</si>
  <si>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</si>
  <si>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</si>
  <si>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</si>
  <si>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</si>
  <si>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</si>
  <si>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</si>
  <si>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</si>
  <si>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</si>
  <si>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</si>
  <si>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</si>
  <si>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</si>
  <si>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</si>
  <si>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</si>
  <si>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</si>
  <si>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</si>
  <si>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</si>
  <si>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</si>
  <si>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</si>
  <si>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</si>
  <si>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</si>
  <si>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</si>
  <si>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</si>
  <si>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</si>
  <si>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</si>
  <si>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</si>
  <si>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</si>
  <si>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</si>
  <si>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</si>
  <si>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</si>
  <si>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</si>
  <si>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</si>
  <si>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</si>
  <si>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</si>
  <si>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</si>
  <si>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</si>
  <si>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</si>
  <si>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</si>
  <si>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</si>
  <si>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</si>
  <si>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</si>
  <si>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</si>
  <si>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</si>
  <si>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</si>
  <si>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</si>
  <si>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</si>
  <si>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</si>
  <si>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</si>
  <si>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</si>
  <si>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</si>
  <si>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</si>
  <si>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</si>
  <si>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</si>
  <si>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</si>
  <si>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</si>
  <si>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</si>
  <si>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</si>
  <si>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</si>
  <si>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</si>
  <si>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</si>
  <si>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</si>
  <si>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</si>
  <si>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</si>
  <si>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</si>
  <si>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</si>
  <si>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</si>
  <si>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</si>
  <si>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</si>
  <si>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</si>
  <si>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</si>
  <si>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</si>
  <si>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</si>
  <si>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</si>
  <si>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</si>
  <si>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</si>
  <si>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</si>
  <si>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</si>
  <si>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</si>
  <si>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</si>
  <si>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</si>
  <si>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</si>
  <si>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</si>
  <si>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</si>
  <si>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</si>
  <si>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</si>
  <si>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</si>
  <si>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</si>
  <si>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</si>
  <si>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</si>
  <si>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</si>
  <si>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</si>
  <si>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</si>
  <si>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</si>
  <si>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</si>
  <si>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</si>
  <si>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</si>
  <si>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</si>
  <si>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</si>
  <si>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</si>
  <si>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</si>
  <si>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</si>
  <si>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</si>
  <si>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</si>
  <si>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</si>
  <si>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</si>
  <si>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</si>
  <si>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</si>
  <si>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</si>
  <si>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</si>
  <si>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</si>
  <si>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</si>
  <si>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</si>
  <si>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</si>
  <si>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</si>
  <si>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</si>
  <si>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</si>
  <si>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</si>
  <si>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</si>
  <si>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</si>
  <si>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</si>
  <si>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</si>
  <si>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</si>
  <si>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</si>
  <si>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</si>
  <si>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</si>
  <si>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</si>
  <si>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</si>
  <si>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</si>
  <si>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</si>
  <si>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</si>
  <si>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</si>
  <si>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</si>
  <si>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</si>
  <si>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</si>
  <si>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</si>
  <si>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</si>
  <si>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</si>
  <si>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</si>
  <si>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</si>
  <si>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</si>
  <si>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</si>
  <si>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</si>
  <si>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</si>
  <si>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</si>
  <si>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</si>
  <si>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</si>
  <si>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</si>
  <si>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</si>
  <si>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</si>
  <si>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</si>
  <si>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</si>
  <si>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</si>
  <si>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</si>
  <si>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</si>
  <si>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</si>
  <si>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</si>
  <si>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</si>
  <si>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</si>
  <si>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</si>
  <si>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</si>
  <si>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</si>
  <si>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</si>
  <si>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</si>
  <si>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</si>
  <si>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</si>
  <si>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</si>
  <si>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</si>
  <si>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</si>
  <si>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</si>
  <si>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</si>
  <si>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</si>
  <si>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</si>
  <si>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</si>
  <si>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</si>
  <si>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</si>
  <si>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</si>
  <si>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</si>
  <si>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</si>
  <si>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</si>
  <si>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</si>
  <si>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</si>
  <si>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</si>
  <si>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</si>
  <si>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</si>
  <si>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</si>
  <si>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</si>
  <si>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</si>
  <si>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</si>
  <si>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</si>
  <si>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</si>
  <si>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</si>
  <si>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</si>
  <si>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</si>
  <si>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</si>
  <si>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</si>
  <si>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</si>
  <si>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</si>
  <si>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</si>
  <si>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</si>
  <si>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</si>
  <si>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</si>
  <si>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</si>
  <si>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</si>
  <si>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</si>
  <si>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</si>
  <si>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</si>
  <si>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</si>
  <si>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</si>
  <si>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</si>
  <si>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</si>
  <si>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</si>
  <si>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</si>
  <si>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</si>
  <si>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</si>
  <si>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</si>
  <si>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</si>
  <si>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</si>
  <si>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</si>
  <si>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</si>
  <si>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</si>
  <si>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</si>
  <si>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</si>
  <si>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</si>
  <si>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</si>
  <si>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</si>
  <si>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</si>
  <si>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</si>
  <si>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</si>
  <si>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</si>
  <si>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</si>
  <si>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</si>
  <si>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</si>
  <si>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</si>
  <si>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</si>
  <si>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</si>
  <si>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</si>
  <si>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</si>
  <si>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</si>
  <si>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</si>
  <si>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</si>
  <si>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</si>
  <si>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</si>
  <si>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</si>
  <si>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</si>
  <si>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</si>
  <si>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</si>
  <si>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</si>
  <si>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</si>
  <si>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</si>
  <si>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</si>
  <si>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</si>
  <si>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</si>
  <si>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</si>
  <si>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</si>
  <si>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</si>
  <si>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</si>
  <si>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</si>
  <si>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</si>
  <si>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</si>
  <si>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</si>
  <si>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</si>
  <si>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</si>
  <si>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</si>
  <si>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</si>
  <si>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</si>
  <si>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</si>
  <si>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</si>
  <si>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</si>
  <si>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</si>
  <si>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</si>
  <si>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</si>
  <si>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</si>
  <si>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</si>
  <si>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</si>
  <si>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</si>
  <si>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</si>
  <si>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</si>
  <si>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</si>
  <si>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</si>
  <si>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</si>
  <si>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</si>
  <si>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</si>
  <si>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</si>
  <si>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</si>
  <si>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</si>
  <si>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</si>
  <si>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</si>
  <si>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</si>
  <si>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</si>
  <si>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</si>
  <si>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</si>
  <si>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</si>
  <si>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</si>
  <si>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</si>
  <si>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</si>
  <si>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</si>
  <si>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</si>
  <si>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</si>
  <si>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</si>
  <si>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</si>
  <si>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</si>
  <si>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</si>
  <si>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</si>
  <si>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</si>
  <si>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</si>
  <si>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</si>
  <si>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</si>
  <si>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</si>
  <si>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</si>
  <si>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</si>
  <si>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</si>
  <si>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</si>
  <si>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</si>
  <si>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</si>
  <si>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</si>
  <si>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</si>
  <si>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</si>
  <si>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</si>
  <si>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</si>
  <si>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</si>
  <si>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</si>
  <si>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</si>
  <si>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</si>
  <si>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</si>
  <si>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</si>
  <si>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</si>
  <si>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</si>
  <si>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</si>
  <si>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</si>
  <si>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</si>
  <si>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</si>
  <si>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</si>
  <si>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</si>
  <si>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</si>
  <si>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</si>
  <si>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</si>
  <si>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</si>
  <si>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</si>
  <si>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</si>
  <si>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</si>
  <si>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</si>
  <si>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</si>
  <si>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</si>
  <si>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</si>
  <si>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</si>
  <si>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</si>
  <si>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</si>
  <si>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</si>
  <si>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</si>
  <si>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</si>
  <si>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</si>
  <si>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</si>
  <si>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</si>
  <si>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</si>
  <si>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</si>
  <si>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</si>
  <si>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</si>
  <si>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</si>
  <si>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</si>
  <si>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</si>
  <si>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</si>
  <si>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</si>
  <si>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</si>
  <si>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</si>
  <si>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</si>
  <si>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</si>
  <si>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</si>
  <si>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</si>
  <si>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</si>
  <si>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</si>
  <si>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</si>
  <si>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</si>
  <si>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</si>
  <si>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</si>
  <si>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</si>
  <si>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</si>
  <si>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</si>
  <si>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</si>
  <si>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</si>
  <si>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</si>
  <si>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</si>
  <si>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</si>
  <si>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</si>
  <si>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</si>
  <si>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</si>
  <si>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</si>
  <si>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</si>
  <si>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</si>
  <si>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</si>
  <si>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</si>
  <si>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</si>
  <si>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</si>
  <si>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</si>
  <si>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</si>
  <si>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</si>
  <si>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</si>
  <si>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</si>
  <si>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</si>
  <si>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</si>
  <si>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</si>
  <si>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</si>
  <si>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</si>
  <si>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</si>
  <si>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</si>
  <si>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</si>
  <si>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</si>
  <si>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</si>
  <si>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</si>
  <si>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</si>
  <si>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</si>
  <si>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</si>
  <si>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</si>
  <si>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</si>
  <si>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</si>
  <si>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</si>
  <si>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</si>
  <si>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</si>
  <si>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</si>
  <si>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</si>
  <si>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</si>
  <si>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</si>
  <si>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</si>
  <si>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</si>
  <si>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</si>
  <si>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</si>
  <si>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</si>
  <si>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</si>
  <si>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</si>
  <si>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</si>
  <si>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</si>
  <si>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</si>
  <si>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</si>
  <si>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</si>
  <si>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</si>
  <si>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</si>
  <si>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</si>
  <si>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</si>
  <si>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</si>
  <si>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</si>
  <si>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</si>
  <si>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</si>
  <si>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</si>
  <si>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</si>
  <si>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</si>
  <si>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</si>
  <si>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</si>
  <si>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</si>
  <si>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</si>
  <si>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</si>
  <si>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</si>
  <si>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</si>
  <si>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</si>
  <si>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</si>
  <si>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</si>
  <si>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</si>
  <si>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</si>
  <si>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</si>
  <si>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</si>
  <si>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</si>
  <si>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</si>
  <si>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</si>
  <si>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</si>
  <si>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</si>
  <si>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</si>
  <si>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</si>
  <si>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</si>
  <si>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</si>
  <si>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</si>
  <si>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</si>
  <si>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</si>
  <si>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</si>
  <si>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</si>
  <si>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</si>
  <si>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</si>
  <si>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</si>
  <si>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</si>
  <si>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</si>
  <si>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</si>
  <si>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</si>
  <si>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</si>
  <si>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</si>
  <si>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</si>
  <si>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</si>
  <si>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</si>
  <si>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</si>
  <si>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</si>
  <si>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</si>
  <si>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</si>
  <si>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</si>
  <si>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</si>
  <si>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</si>
  <si>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</si>
  <si>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</si>
  <si>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</si>
  <si>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</si>
  <si>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</si>
  <si>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</si>
  <si>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</si>
  <si>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</si>
  <si>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</si>
  <si>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</si>
  <si>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</si>
  <si>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</si>
  <si>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</si>
  <si>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</si>
  <si>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</si>
  <si>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</si>
  <si>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</si>
  <si>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</si>
  <si>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</si>
  <si>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</si>
  <si>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</si>
  <si>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</si>
  <si>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</si>
  <si>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</si>
  <si>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</si>
  <si>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</si>
  <si>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</si>
  <si>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</si>
  <si>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</si>
  <si>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</si>
  <si>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</si>
  <si>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</si>
  <si>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</si>
  <si>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</si>
  <si>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</si>
  <si>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</si>
  <si>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</si>
  <si>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</si>
  <si>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</si>
  <si>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</si>
  <si>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</si>
  <si>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</si>
  <si>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</si>
  <si>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</si>
  <si>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</si>
  <si>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</si>
  <si>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</si>
  <si>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</si>
  <si>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</si>
  <si>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</si>
  <si>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</si>
  <si>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</si>
  <si>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</si>
  <si>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</si>
  <si>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</si>
  <si>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</si>
  <si>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</si>
  <si>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</si>
  <si>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</si>
  <si>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</si>
  <si>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</si>
  <si>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</si>
  <si>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</si>
  <si>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</si>
  <si>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</si>
  <si>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</si>
  <si>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</si>
  <si>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</si>
  <si>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</si>
  <si>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</si>
  <si>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</si>
  <si>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</si>
  <si>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</si>
  <si>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</si>
  <si>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</si>
  <si>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</si>
  <si>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</si>
  <si>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</si>
  <si>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</si>
  <si>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</si>
  <si>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</si>
  <si>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</si>
  <si>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</si>
  <si>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</si>
  <si>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</si>
  <si>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</si>
  <si>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</si>
  <si>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</si>
  <si>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</si>
  <si>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</si>
  <si>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</si>
  <si>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</si>
  <si>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</si>
  <si>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</si>
  <si>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</si>
  <si>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</si>
  <si>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</si>
  <si>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</si>
  <si>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</si>
  <si>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</si>
  <si>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</si>
  <si>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</si>
  <si>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</si>
  <si>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</si>
  <si>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</si>
  <si>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</si>
  <si>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</si>
  <si>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</si>
  <si>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</si>
  <si>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</si>
  <si>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</si>
  <si>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</si>
  <si>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</si>
  <si>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</si>
  <si>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</si>
  <si>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</si>
  <si>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</si>
  <si>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</si>
  <si>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</si>
  <si>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</si>
  <si>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</si>
  <si>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</si>
  <si>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</si>
  <si>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</si>
  <si>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</si>
  <si>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</si>
  <si>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</si>
  <si>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</si>
  <si>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</si>
  <si>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</si>
  <si>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</si>
  <si>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</si>
  <si>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</si>
  <si>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</si>
  <si>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</si>
  <si>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</si>
  <si>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</si>
  <si>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</si>
  <si>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</si>
  <si>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</si>
  <si>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</si>
  <si>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</si>
  <si>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</si>
  <si>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</si>
  <si>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</si>
  <si>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</si>
  <si>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</si>
  <si>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</si>
  <si>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</si>
  <si>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</si>
  <si>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</si>
  <si>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</si>
  <si>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</si>
  <si>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</si>
  <si>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</si>
  <si>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</si>
  <si>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</si>
  <si>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</si>
  <si>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</si>
  <si>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</si>
  <si>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</si>
  <si>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</si>
  <si>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</si>
  <si>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</si>
  <si>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</si>
  <si>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</si>
  <si>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</si>
  <si>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</si>
  <si>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</si>
  <si>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</si>
  <si>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</si>
  <si>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</si>
  <si>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</si>
  <si>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</si>
  <si>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</si>
  <si>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</si>
  <si>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</si>
  <si>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</si>
  <si>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</si>
  <si>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</si>
  <si>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</si>
  <si>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</si>
  <si>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</si>
  <si>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</si>
  <si>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</si>
  <si>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</si>
  <si>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</si>
  <si>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</si>
  <si>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</si>
  <si>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</si>
  <si>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</si>
  <si>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</si>
  <si>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</si>
  <si>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</si>
  <si>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</si>
  <si>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</si>
  <si>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</si>
  <si>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</si>
  <si>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</si>
  <si>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</si>
  <si>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</si>
  <si>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</si>
  <si>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</si>
  <si>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</si>
  <si>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</si>
  <si>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</si>
  <si>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</si>
  <si>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</si>
  <si>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</si>
  <si>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</si>
  <si>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</si>
  <si>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</si>
  <si>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</si>
  <si>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</si>
  <si>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</si>
  <si>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</si>
  <si>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</si>
  <si>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</si>
  <si>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</si>
  <si>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</si>
  <si>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</si>
  <si>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</si>
  <si>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</si>
  <si>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</si>
  <si>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</si>
  <si>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</si>
  <si>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</si>
  <si>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</si>
  <si>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</si>
  <si>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</si>
  <si>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</si>
  <si>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</si>
  <si>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</si>
  <si>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</si>
  <si>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</si>
  <si>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</si>
  <si>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</si>
  <si>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</si>
  <si>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</si>
  <si>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</si>
  <si>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</si>
  <si>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</si>
  <si>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</si>
  <si>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</si>
  <si>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</si>
  <si>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</si>
  <si>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</si>
  <si>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</si>
  <si>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</si>
  <si>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</si>
  <si>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</si>
  <si>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</si>
  <si>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</si>
  <si>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</si>
  <si>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</si>
  <si>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</si>
  <si>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</si>
  <si>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</si>
  <si>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</si>
  <si>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</si>
  <si>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</si>
  <si>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</si>
  <si>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</si>
  <si>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</si>
  <si>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</si>
  <si>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</si>
  <si>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</si>
  <si>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</si>
  <si>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</si>
  <si>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</si>
  <si>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</si>
  <si>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</si>
  <si>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</si>
  <si>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</si>
  <si>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</si>
  <si>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</si>
  <si>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</si>
  <si>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</si>
  <si>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</si>
  <si>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</si>
  <si>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</si>
  <si>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</si>
  <si>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</si>
  <si>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</si>
  <si>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</si>
  <si>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</si>
  <si>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</si>
  <si>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</si>
  <si>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</si>
  <si>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</si>
  <si>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</si>
  <si>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</si>
  <si>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</si>
  <si>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</si>
  <si>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</si>
  <si>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</si>
  <si>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</si>
  <si>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</si>
  <si>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</si>
  <si>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</si>
  <si>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</si>
  <si>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</si>
  <si>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</si>
  <si>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</si>
  <si>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</si>
  <si>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</si>
  <si>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</si>
  <si>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</si>
  <si>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</si>
  <si>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</si>
  <si>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</si>
  <si>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</si>
  <si>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</si>
  <si>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</si>
  <si>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</si>
  <si>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</si>
  <si>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</si>
  <si>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</si>
  <si>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</si>
  <si>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</si>
  <si>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</si>
  <si>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</si>
  <si>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</si>
  <si>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</si>
  <si>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</si>
  <si>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</si>
  <si>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</si>
  <si>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</si>
  <si>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</si>
  <si>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</si>
  <si>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</si>
  <si>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</si>
  <si>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</si>
  <si>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</si>
  <si>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</si>
  <si>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</si>
  <si>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</si>
  <si>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</si>
  <si>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</si>
  <si>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</si>
  <si>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</si>
  <si>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</si>
  <si>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</si>
  <si>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</si>
  <si>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</si>
  <si>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</si>
  <si>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</si>
  <si>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</si>
  <si>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</si>
  <si>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</si>
  <si>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</si>
  <si>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</si>
  <si>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</si>
  <si>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</si>
  <si>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</si>
  <si>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</si>
  <si>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</si>
  <si>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</si>
  <si>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</si>
  <si>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</si>
  <si>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</si>
  <si>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</si>
  <si>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</si>
  <si>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</si>
  <si>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</si>
  <si>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</si>
  <si>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</si>
  <si>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</si>
  <si>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</si>
  <si>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</si>
  <si>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</si>
  <si>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</si>
  <si>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</si>
  <si>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</si>
  <si>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</si>
  <si>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</si>
  <si>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</si>
  <si>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</si>
  <si>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</si>
  <si>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</si>
  <si>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</si>
  <si>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</si>
  <si>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</si>
  <si>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</si>
  <si>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</si>
  <si>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</si>
  <si>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</si>
  <si>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</si>
  <si>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</si>
  <si>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</si>
  <si>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</si>
  <si>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</si>
  <si>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</si>
  <si>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</si>
  <si>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</si>
  <si>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</si>
  <si>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</si>
  <si>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</si>
  <si>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</si>
  <si>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</si>
  <si>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</si>
  <si>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</si>
  <si>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</si>
  <si>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</si>
  <si>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</si>
  <si>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</si>
  <si>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</si>
  <si>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</si>
  <si>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</si>
  <si>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</si>
  <si>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</si>
  <si>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</si>
  <si>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</si>
  <si>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</si>
  <si>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</si>
  <si>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</si>
  <si>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</si>
  <si>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</si>
  <si>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</si>
  <si>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</si>
  <si>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</si>
  <si>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</si>
  <si>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</si>
  <si>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</si>
  <si>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</si>
  <si>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</si>
  <si>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</si>
  <si>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</si>
  <si>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</si>
  <si>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</si>
  <si>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</si>
  <si>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</si>
  <si>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</si>
  <si>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</si>
  <si>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</si>
  <si>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</si>
  <si>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</si>
  <si>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</si>
  <si>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</si>
  <si>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</si>
  <si>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</si>
  <si>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</si>
  <si>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</si>
  <si>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</si>
  <si>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</si>
  <si>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</si>
  <si>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</si>
  <si>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</si>
  <si>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</si>
  <si>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</si>
  <si>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</si>
  <si>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</si>
  <si>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</si>
  <si>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</si>
  <si>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</si>
  <si>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</si>
  <si>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</si>
  <si>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</si>
  <si>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</si>
  <si>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</si>
  <si>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</si>
  <si>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</si>
  <si>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</si>
  <si>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</si>
  <si>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</si>
  <si>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</si>
  <si>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</si>
  <si>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</si>
  <si>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</si>
  <si>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</si>
  <si>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</si>
  <si>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</si>
  <si>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</si>
  <si>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</si>
  <si>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</si>
  <si>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</si>
  <si>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</si>
  <si>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</si>
  <si>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</si>
  <si>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</si>
  <si>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</si>
  <si>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</si>
  <si>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</si>
  <si>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</si>
  <si>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</si>
  <si>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</si>
  <si>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</si>
  <si>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</si>
  <si>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</si>
  <si>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</si>
  <si>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</si>
  <si>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</si>
  <si>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</si>
  <si>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</si>
  <si>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</si>
  <si>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</si>
  <si>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</si>
  <si>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</si>
  <si>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</si>
  <si>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</si>
  <si>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</si>
  <si>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</si>
  <si>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</si>
  <si>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</si>
  <si>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</si>
  <si>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</si>
  <si>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</si>
  <si>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</si>
  <si>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</si>
  <si>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</si>
  <si>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</si>
  <si>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</si>
  <si>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</si>
  <si>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</si>
  <si>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</si>
  <si>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</si>
  <si>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</si>
  <si>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</si>
  <si>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</si>
  <si>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</si>
  <si>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</si>
  <si>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</si>
  <si>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</si>
  <si>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</si>
  <si>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</si>
  <si>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</si>
  <si>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</si>
  <si>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</si>
  <si>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</si>
  <si>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</si>
  <si>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</si>
  <si>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</si>
  <si>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</si>
  <si>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</si>
  <si>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</si>
  <si>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</si>
  <si>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</si>
  <si>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</si>
  <si>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</si>
  <si>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</si>
  <si>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</si>
  <si>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</si>
  <si>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</si>
  <si>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</si>
  <si>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</si>
  <si>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</si>
  <si>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</si>
  <si>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</si>
  <si>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</si>
  <si>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</si>
  <si>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</si>
  <si>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</si>
  <si>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</si>
  <si>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</si>
  <si>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</si>
  <si>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</si>
  <si>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</si>
  <si>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</si>
  <si>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</si>
  <si>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</si>
  <si>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</si>
  <si>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</si>
  <si>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</si>
  <si>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</si>
  <si>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</si>
  <si>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</si>
  <si>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</si>
  <si>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</si>
  <si>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</si>
  <si>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</si>
  <si>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</si>
  <si>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</si>
  <si>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</si>
  <si>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</si>
  <si>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</si>
  <si>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</si>
  <si>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</si>
  <si>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</si>
  <si>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</si>
  <si>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</si>
  <si>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</si>
  <si>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</si>
  <si>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</si>
  <si>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</si>
  <si>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</si>
  <si>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</si>
  <si>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</si>
  <si>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</si>
  <si>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</si>
  <si>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</si>
  <si>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</si>
  <si>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</si>
  <si>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</si>
  <si>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</si>
  <si>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</si>
  <si>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</si>
  <si>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</si>
  <si>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</si>
  <si>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</si>
  <si>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</si>
  <si>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</si>
  <si>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</si>
  <si>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</si>
  <si>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</si>
  <si>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</si>
  <si>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</si>
  <si>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</si>
  <si>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</si>
  <si>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</si>
  <si>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</si>
  <si>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</si>
  <si>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</si>
  <si>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</si>
  <si>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</si>
  <si>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</si>
  <si>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</si>
  <si>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</si>
  <si>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</si>
  <si>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</si>
  <si>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</si>
  <si>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</si>
  <si>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</si>
  <si>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</si>
  <si>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</si>
  <si>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</si>
  <si>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</si>
  <si>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</si>
  <si>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</si>
  <si>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</si>
  <si>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</si>
  <si>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</si>
  <si>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</si>
  <si>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</si>
  <si>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</si>
  <si>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</si>
  <si>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</si>
  <si>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</si>
  <si>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</si>
  <si>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</si>
  <si>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</si>
  <si>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</si>
  <si>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</si>
  <si>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</si>
  <si>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</si>
  <si>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</si>
  <si>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</si>
  <si>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</si>
  <si>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</si>
  <si>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</si>
  <si>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</si>
  <si>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</si>
  <si>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</si>
  <si>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</si>
  <si>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</si>
  <si>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</si>
  <si>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</si>
  <si>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</si>
  <si>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</si>
  <si>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</si>
  <si>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</si>
  <si>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</si>
  <si>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</si>
  <si>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</si>
  <si>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</si>
  <si>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</si>
  <si>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</si>
  <si>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</si>
  <si>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</si>
  <si>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</si>
  <si>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</si>
  <si>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</si>
  <si>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</si>
  <si>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</si>
  <si>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</si>
  <si>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</si>
  <si>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</si>
  <si>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</si>
  <si>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</si>
  <si>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</si>
  <si>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</si>
  <si>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</si>
  <si>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</si>
  <si>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</si>
  <si>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</si>
  <si>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</si>
  <si>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</si>
  <si>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</si>
  <si>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</si>
  <si>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</si>
  <si>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</si>
  <si>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</si>
  <si>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</si>
  <si>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</si>
  <si>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</si>
  <si>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</si>
  <si>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</si>
  <si>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</si>
  <si>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</si>
  <si>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</si>
  <si>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</si>
  <si>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</si>
  <si>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</si>
  <si>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</si>
  <si>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</si>
  <si>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</si>
  <si>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</si>
  <si>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</si>
  <si>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</si>
  <si>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</si>
  <si>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</si>
  <si>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</si>
  <si>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</si>
  <si>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</si>
  <si>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</si>
  <si>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</si>
  <si>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</si>
  <si>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</si>
  <si>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</si>
  <si>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</si>
  <si>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</si>
  <si>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</si>
  <si>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</si>
  <si>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</si>
  <si>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</si>
  <si>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</si>
  <si>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</si>
  <si>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</si>
  <si>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</si>
  <si>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</si>
  <si>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</si>
  <si>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</si>
  <si>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</si>
  <si>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</si>
  <si>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</si>
  <si>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</si>
  <si>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</si>
  <si>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</si>
  <si>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</si>
  <si>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</si>
  <si>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</si>
  <si>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</si>
  <si>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</si>
  <si>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</si>
  <si>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</si>
  <si>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</si>
  <si>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</si>
  <si>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</si>
  <si>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</si>
  <si>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</si>
  <si>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</si>
  <si>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</si>
  <si>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</si>
  <si>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</si>
  <si>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</si>
  <si>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</si>
  <si>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</si>
  <si>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</si>
  <si>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</si>
  <si>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</si>
  <si>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</si>
  <si>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</si>
  <si>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</si>
  <si>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</si>
  <si>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</si>
  <si>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</si>
  <si>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</si>
  <si>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</si>
  <si>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</si>
  <si>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</si>
  <si>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</si>
  <si>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</si>
  <si>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</si>
  <si>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</si>
  <si>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</si>
  <si>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</si>
  <si>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</si>
  <si>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</si>
  <si>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</si>
  <si>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</si>
  <si>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</si>
  <si>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</si>
  <si>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</si>
  <si>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</si>
  <si>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</si>
  <si>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</si>
  <si>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</si>
  <si>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</si>
  <si>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</si>
  <si>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</si>
  <si>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</si>
  <si>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</si>
  <si>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</si>
  <si>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</si>
  <si>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</si>
  <si>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</si>
  <si>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</si>
  <si>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</si>
  <si>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</si>
  <si>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</si>
  <si>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</si>
  <si>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</si>
  <si>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</si>
  <si>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</si>
  <si>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</si>
  <si>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</si>
  <si>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</si>
  <si>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</si>
  <si>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</si>
  <si>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</si>
  <si>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</si>
  <si>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</si>
  <si>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</si>
  <si>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</si>
  <si>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</si>
  <si>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</si>
  <si>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</si>
  <si>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</si>
  <si>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</si>
  <si>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</si>
  <si>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</si>
  <si>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</si>
  <si>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</si>
  <si>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</si>
  <si>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</si>
  <si>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</si>
  <si>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</si>
  <si>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</si>
  <si>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</si>
  <si>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</si>
  <si>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</si>
  <si>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</si>
  <si>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</si>
  <si>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</si>
  <si>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</si>
  <si>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</si>
  <si>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</si>
  <si>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</si>
  <si>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</si>
  <si>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</si>
  <si>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</si>
  <si>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</si>
  <si>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</si>
  <si>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</si>
  <si>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</si>
  <si>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</si>
  <si>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</si>
  <si>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</si>
  <si>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</si>
  <si>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</si>
  <si>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</si>
  <si>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</si>
  <si>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</si>
  <si>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</si>
  <si>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</si>
  <si>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</si>
  <si>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</si>
  <si>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</si>
  <si>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</si>
  <si>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</si>
  <si>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</si>
  <si>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</si>
  <si>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</si>
  <si>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</si>
  <si>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</si>
  <si>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</si>
  <si>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</si>
  <si>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</si>
  <si>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</si>
  <si>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</si>
  <si>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</si>
  <si>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</si>
  <si>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</si>
  <si>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</si>
  <si>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</si>
  <si>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</si>
  <si>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</si>
  <si>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</si>
  <si>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</si>
  <si>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</si>
  <si>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</si>
  <si>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</si>
  <si>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</si>
  <si>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</si>
  <si>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</si>
  <si>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</si>
  <si>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</si>
  <si>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</si>
  <si>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</si>
  <si>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</si>
  <si>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</si>
  <si>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</si>
  <si>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</si>
  <si>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</si>
  <si>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</si>
  <si>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</si>
  <si>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</si>
  <si>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</si>
  <si>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</si>
  <si>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</si>
  <si>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</si>
  <si>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</si>
  <si>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</si>
  <si>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</si>
  <si>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</si>
  <si>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</si>
  <si>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</si>
  <si>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</si>
  <si>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</si>
  <si>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</si>
  <si>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</si>
  <si>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</si>
  <si>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</si>
  <si>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</si>
  <si>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</si>
  <si>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</si>
  <si>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</si>
  <si>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</si>
  <si>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</si>
  <si>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</si>
  <si>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</si>
  <si>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</si>
  <si>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</si>
  <si>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</si>
  <si>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</si>
  <si>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</si>
  <si>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</si>
  <si>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</si>
  <si>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</si>
  <si>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</si>
  <si>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</si>
  <si>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</si>
  <si>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</si>
  <si>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</si>
  <si>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</si>
  <si>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</si>
  <si>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</si>
  <si>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</si>
  <si>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</si>
  <si>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</si>
  <si>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</si>
  <si>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</si>
  <si>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</si>
  <si>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</si>
  <si>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</si>
  <si>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</si>
  <si>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</si>
  <si>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</si>
  <si>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</si>
  <si>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</si>
  <si>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</si>
  <si>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</si>
  <si>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</si>
  <si>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</si>
  <si>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</si>
  <si>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</si>
  <si>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</si>
  <si>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</si>
  <si>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</si>
  <si>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</si>
  <si>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</si>
  <si>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</si>
  <si>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</si>
  <si>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</si>
  <si>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</si>
  <si>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</si>
  <si>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</si>
  <si>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</si>
  <si>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</si>
  <si>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</si>
  <si>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</si>
  <si>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</si>
  <si>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</si>
  <si>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</si>
  <si>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</si>
  <si>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</si>
  <si>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</si>
  <si>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</si>
  <si>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</si>
  <si>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</si>
  <si>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</si>
  <si>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</si>
  <si>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</si>
  <si>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</si>
  <si>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</si>
  <si>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</si>
  <si>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</si>
  <si>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</si>
  <si>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</si>
  <si>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</si>
  <si>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</si>
  <si>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</si>
  <si>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</si>
  <si>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</si>
  <si>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</si>
  <si>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</si>
  <si>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</si>
  <si>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</si>
  <si>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</si>
  <si>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</si>
  <si>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</si>
  <si>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</si>
  <si>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</si>
  <si>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</si>
  <si>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</si>
  <si>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</si>
  <si>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</si>
  <si>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</si>
  <si>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</si>
  <si>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</si>
  <si>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</si>
  <si>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</si>
  <si>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</si>
  <si>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</si>
  <si>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</si>
  <si>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</si>
  <si>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</si>
  <si>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</si>
  <si>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</si>
  <si>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</si>
  <si>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</si>
  <si>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</si>
  <si>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</si>
  <si>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</si>
  <si>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</si>
  <si>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</si>
  <si>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</si>
  <si>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</si>
  <si>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</si>
  <si>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</si>
  <si>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</si>
  <si>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</si>
  <si>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</si>
  <si>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</si>
  <si>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</si>
  <si>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</si>
  <si>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</si>
  <si>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</si>
  <si>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</si>
  <si>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</si>
  <si>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</si>
  <si>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</si>
  <si>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</si>
  <si>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</si>
  <si>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</si>
  <si>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</si>
  <si>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</si>
  <si>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</si>
  <si>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</si>
  <si>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</si>
  <si>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</si>
  <si>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</si>
  <si>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</si>
  <si>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</si>
  <si>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</si>
  <si>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</si>
  <si>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</si>
  <si>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</si>
  <si>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</si>
  <si>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</si>
  <si>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</si>
  <si>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</si>
  <si>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</si>
  <si>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</si>
  <si>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</si>
  <si>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</si>
  <si>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</si>
  <si>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</si>
  <si>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</si>
  <si>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</si>
  <si>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</si>
  <si>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</si>
  <si>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</si>
  <si>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</si>
  <si>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</si>
  <si>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</si>
  <si>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</si>
  <si>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</si>
  <si>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</si>
  <si>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</si>
  <si>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</si>
  <si>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</si>
  <si>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</si>
  <si>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</si>
  <si>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</si>
  <si>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</si>
  <si>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</si>
  <si>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</si>
  <si>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</si>
  <si>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</si>
  <si>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</si>
  <si>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</si>
  <si>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</si>
  <si>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</si>
  <si>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</si>
  <si>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</si>
  <si>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</si>
  <si>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</si>
  <si>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</si>
  <si>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</si>
  <si>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</si>
  <si>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</si>
  <si>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</si>
  <si>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</si>
  <si>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</si>
  <si>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</si>
  <si>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</si>
  <si>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</si>
  <si>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</si>
  <si>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</si>
  <si>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</si>
  <si>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</si>
  <si>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</si>
  <si>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</si>
  <si>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</si>
  <si>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</si>
  <si>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</si>
  <si>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</si>
  <si>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</si>
  <si>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</si>
  <si>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</si>
  <si>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</si>
  <si>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</si>
  <si>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</si>
  <si>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</si>
  <si>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</si>
  <si>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</si>
  <si>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</si>
  <si>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</si>
  <si>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</si>
  <si>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</si>
  <si>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</si>
  <si>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</si>
  <si>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</si>
  <si>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</si>
  <si>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</si>
  <si>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</si>
  <si>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</si>
  <si>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</si>
  <si>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</si>
  <si>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</si>
  <si>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</si>
  <si>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</si>
  <si>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</si>
  <si>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</si>
  <si>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</si>
  <si>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</si>
  <si>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</si>
  <si>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</si>
  <si>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</si>
  <si>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</si>
  <si>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</si>
  <si>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</si>
  <si>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</si>
  <si>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</si>
  <si>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</si>
  <si>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</si>
  <si>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</si>
  <si>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</si>
  <si>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</si>
  <si>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</si>
  <si>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</si>
  <si>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</si>
  <si>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</si>
  <si>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</si>
  <si>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</si>
  <si>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</si>
  <si>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</si>
  <si>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</si>
  <si>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</si>
  <si>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</si>
  <si>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</si>
  <si>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</si>
  <si>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</si>
  <si>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</si>
  <si>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</si>
  <si>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</si>
  <si>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</si>
  <si>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</si>
  <si>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</si>
  <si>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</si>
  <si>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</si>
  <si>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</si>
  <si>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</si>
  <si>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</si>
  <si>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</si>
  <si>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</si>
  <si>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</si>
  <si>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</si>
  <si>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</si>
  <si>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</si>
  <si>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</si>
  <si>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</si>
  <si>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</si>
  <si>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</si>
  <si>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</si>
  <si>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</si>
  <si>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</si>
  <si>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</si>
  <si>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</si>
  <si>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</si>
  <si>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</si>
  <si>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</si>
  <si>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</si>
  <si>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</si>
  <si>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</si>
  <si>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</si>
  <si>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</si>
  <si>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</si>
  <si>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</si>
  <si>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</si>
  <si>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</si>
  <si>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</si>
  <si>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</si>
  <si>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</si>
  <si>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</si>
  <si>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</si>
  <si>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</si>
  <si>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</si>
  <si>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</si>
  <si>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</si>
  <si>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</si>
  <si>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</si>
  <si>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</si>
  <si>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</si>
  <si>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</si>
  <si>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</si>
  <si>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</si>
  <si>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</si>
  <si>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</si>
  <si>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</si>
  <si>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</si>
  <si>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</si>
  <si>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</si>
  <si>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</si>
  <si>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</si>
  <si>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</si>
  <si>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</si>
  <si>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</si>
  <si>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</si>
  <si>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</si>
  <si>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</si>
  <si>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</si>
  <si>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</si>
  <si>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</si>
  <si>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</si>
  <si>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</si>
  <si>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</si>
  <si>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</si>
  <si>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</si>
  <si>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</si>
  <si>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</si>
  <si>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</si>
  <si>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</si>
  <si>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</si>
  <si>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</si>
  <si>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</si>
  <si>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</si>
  <si>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</si>
  <si>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</si>
  <si>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</si>
  <si>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</si>
  <si>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</si>
  <si>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</si>
  <si>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</si>
  <si>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</si>
  <si>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</si>
  <si>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</si>
  <si>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</si>
  <si>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</si>
  <si>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</si>
  <si>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</si>
  <si>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</si>
  <si>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</si>
  <si>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</si>
  <si>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</si>
  <si>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</si>
  <si>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</si>
  <si>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</si>
  <si>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</si>
  <si>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</si>
  <si>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</si>
  <si>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</si>
  <si>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</si>
  <si>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</si>
  <si>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</si>
  <si>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</si>
  <si>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</si>
  <si>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</si>
  <si>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</si>
  <si>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</si>
  <si>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</si>
  <si>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</si>
  <si>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</si>
  <si>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</si>
  <si>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</si>
  <si>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</si>
  <si>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</si>
  <si>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</si>
  <si>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</si>
  <si>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</si>
  <si>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</si>
  <si>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</si>
  <si>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</si>
  <si>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</si>
  <si>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</si>
  <si>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</si>
  <si>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</si>
  <si>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</si>
  <si>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</si>
  <si>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</si>
  <si>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</si>
  <si>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</si>
  <si>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</si>
  <si>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</si>
  <si>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</si>
  <si>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</si>
  <si>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</si>
  <si>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</si>
  <si>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</si>
  <si>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</si>
  <si>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</si>
  <si>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</si>
  <si>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</si>
  <si>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</si>
  <si>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</si>
  <si>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</si>
  <si>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</si>
  <si>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</si>
  <si>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</si>
  <si>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</si>
  <si>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</si>
  <si>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</si>
  <si>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</si>
  <si>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</si>
  <si>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</si>
  <si>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</si>
  <si>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</si>
  <si>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</si>
  <si>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</si>
  <si>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</si>
  <si>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</si>
  <si>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</si>
  <si>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</si>
  <si>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</si>
  <si>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</si>
  <si>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</si>
  <si>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</si>
  <si>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</si>
  <si>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</si>
  <si>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</si>
  <si>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</si>
  <si>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</si>
  <si>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</si>
  <si>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</si>
  <si>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</si>
  <si>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</si>
  <si>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</si>
  <si>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</si>
  <si>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</si>
  <si>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</si>
  <si>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</si>
  <si>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</si>
  <si>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</si>
  <si>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</si>
  <si>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</si>
  <si>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</si>
  <si>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</si>
  <si>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</si>
  <si>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</si>
  <si>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</si>
  <si>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</si>
  <si>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</si>
  <si>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</si>
  <si>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</si>
  <si>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</si>
  <si>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</si>
  <si>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</si>
  <si>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</si>
  <si>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</si>
  <si>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</si>
  <si>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</si>
  <si>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</si>
  <si>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</si>
  <si>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</si>
  <si>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</si>
  <si>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</si>
  <si>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</si>
  <si>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</si>
  <si>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</si>
  <si>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</si>
  <si>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</si>
  <si>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</si>
  <si>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</si>
  <si>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</si>
  <si>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</si>
  <si>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</si>
  <si>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</si>
  <si>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</si>
  <si>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</si>
  <si>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</si>
  <si>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</si>
  <si>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</si>
  <si>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</si>
  <si>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</si>
  <si>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</si>
  <si>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</si>
  <si>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</si>
  <si>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</si>
  <si>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</si>
  <si>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</si>
  <si>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</si>
  <si>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</si>
  <si>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</si>
  <si>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</si>
  <si>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</si>
  <si>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</si>
  <si>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</si>
  <si>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</si>
  <si>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</si>
  <si>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</si>
  <si>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</si>
  <si>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</si>
  <si>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</si>
  <si>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</si>
  <si>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</si>
  <si>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</si>
  <si>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</si>
  <si>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</si>
  <si>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</si>
  <si>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</si>
  <si>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</si>
  <si>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</si>
  <si>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</si>
  <si>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</si>
  <si>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</si>
  <si>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</si>
  <si>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</si>
  <si>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</si>
  <si>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</si>
  <si>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</si>
  <si>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</si>
  <si>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</si>
  <si>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</si>
  <si>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</si>
  <si>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</si>
  <si>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</si>
  <si>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</si>
  <si>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</si>
  <si>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</si>
  <si>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</si>
  <si>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</si>
  <si>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</si>
  <si>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</si>
  <si>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</si>
  <si>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</si>
  <si>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</si>
  <si>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</si>
  <si>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</si>
  <si>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</si>
  <si>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</si>
  <si>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</si>
  <si>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</si>
  <si>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</si>
  <si>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</si>
  <si>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</si>
  <si>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</si>
  <si>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</si>
  <si>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</si>
  <si>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</si>
  <si>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</si>
  <si>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</si>
  <si>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</si>
  <si>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</si>
  <si>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</si>
  <si>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</si>
  <si>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</si>
  <si>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</si>
  <si>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</si>
  <si>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</si>
  <si>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</si>
  <si>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</si>
  <si>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</si>
  <si>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</si>
  <si>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</si>
  <si>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</si>
  <si>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</si>
  <si>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</si>
  <si>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</si>
  <si>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</si>
  <si>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</si>
  <si>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</si>
  <si>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</si>
  <si>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</si>
  <si>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</si>
  <si>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</si>
  <si>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</si>
  <si>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</si>
  <si>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</si>
  <si>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</si>
  <si>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</si>
  <si>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</si>
  <si>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</si>
  <si>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</si>
  <si>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</si>
  <si>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</si>
  <si>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</si>
  <si>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</si>
  <si>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</si>
  <si>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</si>
  <si>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</si>
  <si>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</si>
  <si>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</si>
  <si>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</si>
  <si>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</si>
  <si>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</si>
  <si>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</si>
  <si>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</si>
  <si>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</si>
  <si>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</si>
  <si>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</si>
  <si>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</si>
  <si>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</si>
  <si>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</si>
  <si>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</si>
  <si>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</si>
  <si>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</si>
  <si>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</si>
  <si>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</si>
  <si>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</si>
  <si>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</si>
  <si>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</si>
  <si>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</si>
  <si>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</si>
  <si>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</si>
  <si>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</si>
  <si>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</si>
  <si>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</si>
  <si>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</si>
  <si>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</si>
  <si>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</si>
  <si>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</si>
  <si>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</si>
  <si>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</si>
  <si>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</si>
  <si>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</si>
  <si>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</si>
  <si>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</si>
  <si>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</si>
  <si>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</si>
  <si>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</si>
  <si>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</si>
  <si>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</si>
  <si>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</si>
  <si>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</si>
  <si>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</si>
  <si>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</si>
  <si>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</si>
  <si>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</si>
  <si>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</si>
  <si>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</si>
  <si>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</si>
  <si>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</si>
  <si>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</si>
  <si>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</si>
  <si>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</si>
  <si>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</si>
  <si>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</si>
  <si>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</si>
  <si>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</si>
  <si>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</si>
  <si>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</si>
  <si>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</si>
  <si>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</si>
  <si>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</si>
  <si>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</si>
  <si>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</si>
  <si>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</si>
  <si>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</si>
  <si>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</si>
  <si>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</si>
  <si>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</si>
  <si>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</si>
  <si>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</si>
  <si>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</si>
  <si>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</si>
  <si>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</si>
  <si>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</si>
  <si>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</si>
  <si>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</si>
  <si>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</si>
  <si>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</si>
  <si>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</si>
  <si>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</si>
  <si>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</si>
  <si>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</si>
  <si>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</si>
  <si>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</si>
  <si>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</si>
  <si>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</si>
  <si>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</si>
  <si>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</si>
  <si>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</si>
  <si>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</si>
  <si>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</si>
  <si>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</si>
  <si>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</si>
  <si>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</si>
  <si>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</si>
  <si>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</si>
  <si>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</si>
  <si>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</si>
  <si>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</si>
  <si>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</si>
  <si>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</si>
  <si>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</si>
  <si>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</si>
  <si>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</si>
  <si>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</si>
  <si>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</si>
  <si>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</si>
  <si>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</si>
  <si>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</si>
  <si>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</si>
  <si>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</si>
  <si>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</si>
  <si>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</si>
  <si>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</si>
  <si>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</si>
  <si>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</si>
  <si>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</si>
  <si>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</si>
  <si>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</si>
  <si>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</si>
  <si>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</si>
  <si>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</si>
  <si>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</si>
  <si>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</si>
  <si>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</si>
  <si>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</si>
  <si>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</si>
  <si>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</si>
  <si>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</si>
  <si>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</si>
  <si>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</si>
  <si>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</si>
  <si>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</si>
  <si>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</si>
  <si>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</si>
  <si>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</si>
  <si>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</si>
  <si>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</si>
  <si>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</si>
  <si>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</si>
  <si>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</si>
  <si>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</si>
  <si>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</si>
  <si>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</si>
  <si>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</si>
  <si>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</si>
  <si>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</si>
  <si>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</si>
  <si>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</si>
  <si>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</si>
  <si>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</si>
  <si>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</si>
  <si>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</si>
  <si>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</si>
  <si>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</si>
  <si>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</si>
  <si>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</si>
  <si>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</si>
  <si>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</si>
  <si>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</si>
  <si>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</si>
  <si>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</si>
  <si>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</si>
  <si>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</si>
  <si>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</si>
  <si>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</si>
  <si>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</si>
  <si>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</si>
  <si>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</si>
  <si>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</si>
  <si>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</si>
  <si>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</si>
  <si>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</si>
  <si>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</si>
  <si>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</si>
  <si>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</si>
  <si>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</si>
  <si>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</si>
  <si>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</si>
  <si>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</si>
  <si>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</si>
  <si>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</si>
  <si>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</si>
  <si>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</si>
  <si>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</si>
  <si>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</si>
  <si>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</si>
  <si>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</si>
  <si>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</si>
  <si>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</si>
  <si>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</si>
  <si>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</si>
  <si>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</si>
  <si>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</si>
  <si>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</si>
  <si>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</si>
  <si>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</si>
  <si>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</si>
  <si>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</si>
  <si>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</si>
  <si>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</si>
  <si>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</si>
  <si>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</si>
  <si>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</si>
  <si>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</si>
  <si>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</si>
  <si>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</si>
  <si>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</si>
  <si>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</si>
  <si>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</si>
  <si>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</si>
  <si>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</si>
  <si>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</si>
  <si>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</si>
  <si>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</si>
  <si>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</si>
  <si>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</si>
  <si>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</si>
  <si>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</si>
  <si>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</si>
  <si>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</si>
  <si>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</si>
  <si>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</si>
  <si>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</si>
  <si>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</si>
  <si>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</si>
  <si>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</si>
  <si>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</si>
  <si>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</si>
  <si>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</si>
  <si>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</si>
  <si>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</si>
  <si>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</si>
  <si>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</si>
  <si>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</si>
  <si>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</si>
  <si>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</si>
  <si>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</si>
  <si>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</si>
  <si>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</si>
  <si>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</si>
  <si>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</si>
  <si>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</si>
  <si>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</si>
  <si>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</si>
  <si>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</si>
  <si>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</si>
  <si>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</si>
  <si>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</si>
  <si>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</si>
  <si>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</si>
  <si>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</si>
  <si>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</si>
  <si>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</si>
  <si>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</si>
  <si>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</si>
  <si>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</si>
  <si>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</si>
  <si>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</si>
  <si>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</si>
  <si>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</si>
  <si>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</si>
  <si>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</si>
  <si>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</si>
  <si>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</si>
  <si>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</si>
  <si>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</si>
  <si>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</si>
  <si>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</si>
  <si>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</si>
  <si>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</si>
  <si>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</si>
  <si>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</si>
  <si>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</si>
  <si>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</si>
  <si>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</si>
  <si>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</si>
  <si>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</si>
  <si>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</si>
  <si>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</si>
  <si>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</si>
  <si>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</si>
  <si>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</si>
  <si>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</si>
  <si>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</si>
  <si>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</si>
  <si>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</si>
  <si>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</si>
  <si>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</si>
  <si>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</si>
  <si>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</si>
  <si>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</si>
  <si>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</si>
  <si>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</si>
  <si>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</si>
  <si>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</si>
  <si>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</si>
  <si>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</si>
  <si>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</si>
  <si>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</si>
  <si>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</si>
  <si>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</si>
  <si>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</si>
  <si>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</si>
  <si>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</si>
  <si>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</si>
  <si>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</si>
  <si>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</si>
  <si>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</si>
  <si>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</si>
  <si>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</si>
  <si>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</si>
  <si>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</si>
  <si>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</si>
  <si>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</si>
  <si>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</si>
  <si>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</si>
  <si>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</si>
  <si>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</si>
  <si>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</si>
  <si>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</si>
  <si>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</si>
  <si>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</si>
  <si>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</si>
  <si>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</si>
  <si>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</si>
  <si>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</si>
  <si>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</si>
  <si>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</si>
  <si>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</si>
  <si>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</si>
  <si>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</si>
  <si>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</si>
  <si>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</si>
  <si>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</si>
  <si>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</si>
  <si>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</si>
  <si>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</si>
  <si>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</si>
  <si>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</si>
  <si>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</si>
  <si>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</si>
  <si>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</si>
  <si>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</si>
  <si>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</si>
  <si>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</si>
  <si>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</si>
  <si>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</si>
  <si>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</si>
  <si>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</si>
  <si>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</si>
  <si>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</si>
  <si>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</si>
  <si>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</si>
  <si>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</si>
  <si>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</si>
  <si>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</si>
  <si>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</si>
  <si>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</si>
  <si>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</si>
  <si>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</si>
  <si>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</si>
  <si>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</si>
  <si>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</si>
  <si>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</si>
  <si>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</si>
  <si>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</si>
  <si>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</si>
  <si>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</si>
  <si>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</si>
  <si>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</si>
  <si>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</si>
  <si>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</si>
  <si>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</si>
  <si>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</si>
  <si>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</si>
  <si>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</si>
  <si>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</si>
  <si>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</si>
  <si>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</si>
  <si>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</si>
  <si>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</si>
  <si>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</si>
  <si>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</si>
  <si>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</si>
  <si>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</si>
  <si>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</si>
  <si>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</si>
  <si>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</si>
  <si>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</si>
  <si>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</si>
  <si>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</si>
  <si>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</si>
  <si>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</si>
  <si>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</si>
  <si>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</si>
  <si>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</si>
  <si>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</si>
  <si>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</si>
  <si>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</si>
  <si>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</si>
  <si>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</si>
  <si>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</si>
  <si>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</si>
  <si>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</si>
  <si>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</si>
  <si>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</si>
  <si>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</si>
  <si>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</si>
  <si>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</si>
  <si>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</si>
  <si>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</si>
  <si>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</si>
  <si>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</si>
  <si>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</si>
  <si>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</si>
  <si>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</si>
  <si>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</si>
  <si>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</si>
  <si>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</si>
  <si>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</si>
  <si>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</si>
  <si>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</si>
  <si>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</si>
  <si>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</si>
  <si>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</si>
  <si>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</si>
  <si>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</si>
  <si>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</si>
  <si>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</si>
  <si>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</si>
  <si>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</si>
  <si>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</si>
  <si>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</si>
  <si>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</si>
  <si>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</si>
  <si>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</si>
  <si>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</si>
  <si>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</si>
  <si>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</si>
  <si>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</si>
  <si>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</si>
  <si>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</si>
  <si>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</si>
  <si>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</si>
  <si>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</si>
  <si>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</si>
  <si>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</si>
  <si>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</si>
  <si>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</si>
  <si>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</si>
  <si>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</si>
  <si>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</si>
  <si>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</si>
  <si>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</si>
  <si>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</si>
  <si>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</si>
  <si>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</si>
  <si>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</si>
  <si>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</si>
  <si>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</si>
  <si>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</si>
  <si>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</si>
  <si>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</si>
  <si>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</si>
  <si>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</si>
  <si>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</si>
  <si>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</si>
  <si>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</si>
  <si>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</si>
  <si>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</si>
  <si>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</si>
  <si>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</si>
  <si>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</si>
  <si>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</si>
  <si>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</si>
  <si>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</si>
  <si>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</si>
  <si>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</si>
  <si>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</si>
  <si>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</si>
  <si>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</si>
  <si>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</si>
  <si>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</si>
  <si>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</si>
  <si>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</si>
  <si>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</si>
  <si>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</si>
  <si>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</si>
  <si>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</si>
  <si>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</si>
  <si>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</si>
  <si>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</si>
  <si>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</si>
  <si>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</si>
  <si>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</si>
  <si>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</si>
  <si>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</si>
  <si>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</si>
  <si>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</si>
  <si>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</si>
  <si>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</si>
  <si>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</si>
  <si>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</si>
  <si>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</si>
  <si>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</si>
  <si>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</si>
  <si>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</si>
  <si>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</si>
  <si>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</si>
  <si>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</si>
  <si>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</si>
  <si>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</si>
  <si>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</si>
  <si>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</si>
  <si>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</si>
  <si>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</si>
  <si>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</si>
  <si>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</si>
  <si>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</si>
  <si>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</si>
  <si>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</si>
  <si>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</si>
  <si>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</si>
  <si>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</si>
  <si>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</si>
  <si>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</si>
  <si>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</si>
  <si>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</si>
  <si>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</si>
  <si>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</si>
  <si>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</si>
  <si>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</si>
  <si>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</si>
  <si>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</si>
  <si>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</si>
  <si>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</si>
  <si>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</si>
  <si>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</si>
  <si>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</si>
  <si>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</si>
  <si>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</si>
  <si>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</si>
  <si>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</si>
  <si>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</si>
  <si>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</si>
  <si>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</si>
  <si>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</si>
  <si>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</si>
  <si>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</si>
  <si>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</si>
  <si>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</si>
  <si>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</si>
  <si>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</si>
  <si>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</si>
  <si>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</si>
  <si>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</si>
  <si>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</si>
  <si>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</si>
  <si>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</si>
  <si>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</si>
  <si>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</si>
  <si>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</si>
  <si>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</si>
  <si>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</si>
  <si>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</si>
  <si>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</si>
  <si>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</si>
  <si>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</si>
  <si>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</si>
  <si>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</si>
  <si>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</si>
  <si>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</si>
  <si>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</si>
  <si>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</si>
  <si>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</si>
  <si>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</si>
  <si>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</si>
  <si>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</si>
  <si>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</si>
  <si>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</si>
  <si>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</si>
  <si>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</si>
  <si>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</si>
  <si>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</si>
  <si>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</si>
  <si>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</si>
  <si>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</si>
  <si>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</si>
  <si>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</si>
  <si>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</si>
  <si>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</si>
  <si>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</si>
  <si>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</si>
  <si>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</si>
  <si>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</si>
  <si>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</si>
  <si>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</si>
  <si>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</si>
  <si>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</si>
  <si>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</si>
  <si>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</si>
  <si>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</si>
  <si>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</si>
  <si>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</si>
  <si>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</si>
  <si>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</si>
  <si>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</si>
  <si>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</si>
  <si>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</si>
  <si>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</si>
  <si>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</si>
  <si>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</si>
  <si>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</si>
  <si>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</si>
  <si>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</si>
  <si>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</si>
  <si>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</si>
  <si>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</si>
  <si>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</si>
  <si>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</si>
  <si>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</si>
  <si>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</si>
  <si>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</si>
  <si>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</si>
  <si>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</si>
  <si>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</si>
  <si>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</si>
  <si>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</si>
  <si>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</si>
  <si>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</si>
  <si>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</si>
  <si>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</si>
  <si>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</si>
  <si>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</si>
  <si>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</si>
  <si>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</si>
  <si>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</si>
  <si>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</si>
  <si>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</si>
  <si>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</si>
  <si>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</si>
  <si>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</si>
  <si>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</si>
  <si>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</si>
  <si>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</si>
  <si>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</si>
  <si>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</si>
  <si>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</si>
  <si>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</si>
  <si>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</si>
  <si>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</si>
  <si>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</si>
  <si>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</si>
  <si>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</si>
  <si>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</si>
  <si>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</si>
  <si>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</si>
  <si>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</si>
  <si>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</si>
  <si>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</si>
  <si>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</si>
  <si>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</si>
  <si>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</si>
  <si>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</si>
  <si>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</si>
  <si>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</si>
  <si>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</si>
  <si>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</si>
  <si>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</si>
  <si>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</si>
  <si>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</si>
  <si>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</si>
  <si>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</si>
  <si>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</si>
  <si>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</si>
  <si>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</si>
  <si>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</si>
  <si>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</si>
  <si>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</si>
  <si>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</si>
  <si>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</si>
  <si>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</si>
  <si>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</si>
  <si>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</si>
  <si>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</si>
  <si>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</si>
  <si>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</si>
  <si>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</si>
  <si>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</si>
  <si>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</si>
  <si>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</si>
  <si>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</si>
  <si>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</si>
  <si>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</si>
  <si>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</si>
  <si>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</si>
  <si>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</si>
  <si>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</si>
  <si>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</si>
  <si>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</si>
  <si>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</si>
  <si>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</si>
  <si>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</si>
  <si>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</si>
  <si>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</si>
  <si>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</si>
  <si>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</si>
  <si>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</si>
  <si>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</si>
  <si>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</si>
  <si>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</si>
  <si>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</si>
  <si>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</si>
  <si>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</si>
  <si>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</si>
  <si>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</si>
  <si>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</si>
  <si>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</si>
  <si>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</si>
  <si>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</si>
  <si>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</si>
  <si>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</si>
  <si>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</si>
  <si>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</si>
  <si>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</si>
  <si>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</si>
  <si>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</si>
  <si>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</si>
  <si>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</si>
  <si>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</si>
  <si>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</si>
  <si>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</si>
  <si>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</si>
  <si>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</si>
  <si>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</si>
  <si>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</si>
  <si>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</si>
  <si>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</si>
  <si>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</si>
  <si>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</si>
  <si>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</si>
  <si>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</si>
  <si>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</si>
  <si>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</si>
  <si>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</si>
  <si>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</si>
  <si>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</si>
  <si>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</si>
  <si>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</si>
  <si>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</si>
  <si>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</si>
  <si>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</si>
  <si>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</si>
  <si>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</si>
  <si>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</si>
  <si>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</si>
  <si>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</si>
  <si>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</si>
  <si>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</si>
  <si>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</si>
  <si>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</si>
  <si>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</si>
  <si>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</si>
  <si>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</si>
  <si>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</si>
  <si>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</si>
  <si>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</si>
  <si>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</si>
  <si>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</si>
  <si>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</si>
  <si>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</si>
  <si>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</si>
  <si>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</si>
  <si>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</si>
  <si>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</si>
  <si>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</si>
  <si>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</si>
  <si>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</si>
  <si>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</si>
  <si>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</si>
  <si>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</si>
  <si>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</si>
  <si>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</si>
  <si>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</si>
  <si>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</si>
  <si>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</si>
  <si>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</si>
  <si>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</si>
  <si>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</si>
  <si>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</si>
  <si>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</si>
  <si>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</si>
  <si>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</si>
  <si>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</si>
  <si>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</si>
  <si>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</si>
  <si>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</si>
  <si>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</si>
  <si>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</si>
  <si>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</si>
  <si>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</si>
  <si>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</si>
  <si>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</si>
  <si>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</si>
  <si>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</si>
  <si>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</si>
  <si>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</si>
  <si>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</si>
  <si>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</si>
  <si>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</si>
  <si>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</si>
  <si>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</si>
  <si>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</si>
  <si>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</si>
  <si>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</si>
  <si>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</si>
  <si>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</si>
  <si>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</si>
  <si>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</si>
  <si>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</si>
  <si>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</si>
  <si>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</si>
  <si>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</si>
  <si>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</si>
  <si>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</si>
  <si>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</si>
  <si>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</si>
  <si>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</si>
  <si>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</si>
  <si>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</si>
  <si>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</si>
  <si>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</si>
  <si>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</si>
  <si>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</si>
  <si>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</si>
  <si>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</si>
  <si>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</si>
  <si>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</si>
  <si>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</si>
  <si>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</si>
  <si>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</si>
  <si>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</si>
  <si>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</si>
  <si>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</si>
  <si>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</si>
  <si>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</si>
  <si>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</si>
  <si>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</si>
  <si>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</si>
  <si>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</si>
  <si>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</si>
  <si>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</si>
  <si>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</si>
  <si>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</si>
  <si>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</si>
  <si>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</si>
  <si>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</si>
  <si>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</si>
  <si>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</si>
  <si>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</si>
  <si>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</si>
  <si>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</si>
  <si>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</si>
  <si>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</si>
  <si>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</si>
  <si>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</si>
  <si>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</si>
  <si>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</si>
  <si>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</si>
  <si>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</si>
  <si>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</si>
  <si>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</si>
  <si>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</si>
  <si>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</si>
  <si>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</si>
  <si>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</si>
  <si>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</si>
  <si>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</si>
  <si>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</si>
  <si>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</si>
  <si>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</si>
  <si>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</si>
  <si>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</si>
  <si>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</si>
  <si>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</si>
  <si>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</si>
  <si>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</si>
  <si>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</si>
  <si>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</si>
  <si>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</si>
  <si>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</si>
  <si>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</si>
  <si>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</si>
  <si>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</si>
  <si>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</si>
  <si>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</si>
  <si>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</si>
  <si>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</si>
  <si>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</si>
  <si>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</si>
  <si>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</si>
  <si>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</si>
  <si>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</si>
  <si>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</si>
  <si>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</si>
  <si>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</si>
  <si>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</si>
  <si>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</si>
  <si>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</si>
  <si>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</si>
  <si>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</si>
  <si>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</si>
  <si>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</si>
  <si>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</si>
  <si>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</si>
  <si>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</si>
  <si>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</si>
  <si>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</si>
  <si>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</si>
  <si>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</si>
  <si>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</si>
  <si>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</si>
  <si>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</si>
  <si>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</si>
  <si>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</si>
  <si>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</si>
  <si>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</si>
  <si>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</si>
  <si>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</si>
  <si>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</si>
  <si>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</si>
  <si>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</si>
  <si>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</si>
  <si>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</si>
  <si>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</si>
  <si>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</si>
  <si>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</si>
  <si>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</si>
  <si>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</si>
  <si>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</si>
  <si>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</si>
  <si>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</si>
  <si>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</si>
  <si>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</si>
  <si>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</si>
  <si>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</si>
  <si>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</si>
  <si>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</si>
  <si>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</si>
  <si>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</si>
  <si>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</si>
  <si>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</si>
  <si>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</si>
  <si>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</si>
  <si>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</si>
  <si>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</si>
  <si>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</si>
  <si>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</si>
  <si>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</si>
  <si>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</si>
  <si>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</si>
  <si>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</si>
  <si>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</si>
  <si>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</si>
  <si>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</si>
  <si>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</si>
  <si>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</si>
  <si>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</si>
  <si>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</si>
  <si>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</si>
  <si>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</si>
  <si>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</si>
  <si>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</si>
  <si>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</si>
  <si>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</si>
  <si>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</si>
  <si>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</si>
  <si>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</si>
  <si>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</si>
  <si>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</si>
  <si>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</si>
  <si>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</si>
  <si>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</si>
  <si>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</si>
  <si>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</si>
  <si>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</si>
  <si>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</si>
  <si>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</si>
  <si>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</si>
  <si>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</si>
  <si>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</si>
  <si>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</si>
  <si>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</si>
  <si>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</si>
  <si>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</si>
  <si>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</si>
  <si>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</si>
  <si>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</si>
  <si>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</si>
  <si>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</si>
  <si>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</si>
  <si>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</si>
  <si>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</si>
  <si>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</si>
  <si>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</si>
  <si>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</si>
  <si>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</si>
  <si>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</si>
  <si>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</si>
  <si>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</si>
  <si>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</si>
  <si>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</si>
  <si>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</si>
  <si>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</si>
  <si>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</si>
  <si>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</si>
  <si>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</si>
  <si>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</si>
  <si>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</si>
  <si>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</si>
  <si>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</si>
  <si>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</si>
  <si>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</si>
  <si>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</si>
  <si>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</si>
  <si>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</si>
  <si>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</si>
  <si>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</si>
  <si>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</si>
  <si>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</si>
  <si>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</si>
  <si>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</si>
  <si>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</si>
  <si>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</si>
  <si>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</si>
  <si>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</si>
  <si>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</si>
  <si>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</si>
  <si>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</si>
  <si>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</si>
  <si>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</si>
  <si>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</si>
  <si>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</si>
  <si>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</si>
  <si>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</si>
  <si>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</si>
  <si>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</si>
  <si>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</si>
  <si>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</si>
  <si>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</si>
  <si>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</si>
  <si>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</si>
  <si>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</si>
  <si>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</si>
  <si>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</si>
  <si>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</si>
  <si>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</si>
  <si>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</si>
  <si>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</si>
  <si>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</si>
  <si>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</si>
  <si>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</si>
  <si>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</si>
  <si>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</si>
  <si>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</si>
  <si>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</si>
  <si>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</si>
  <si>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</si>
  <si>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</si>
  <si>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</si>
  <si>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</si>
  <si>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</si>
  <si>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</si>
  <si>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</si>
  <si>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</si>
  <si>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</si>
  <si>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</si>
  <si>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</si>
  <si>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</si>
  <si>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</si>
  <si>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</si>
  <si>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</si>
  <si>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</si>
  <si>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</si>
  <si>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</si>
  <si>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</si>
  <si>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</si>
  <si>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</si>
  <si>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</si>
  <si>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</si>
  <si>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</si>
  <si>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</si>
  <si>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</si>
  <si>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</si>
  <si>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</si>
  <si>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</si>
  <si>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</si>
  <si>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</si>
  <si>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</si>
  <si>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</si>
  <si>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</si>
  <si>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</si>
  <si>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</si>
  <si>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</si>
  <si>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</si>
  <si>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</si>
  <si>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</si>
  <si>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</si>
  <si>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</si>
  <si>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</si>
  <si>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</si>
  <si>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</si>
  <si>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</si>
  <si>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</si>
  <si>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</si>
  <si>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</si>
  <si>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</si>
  <si>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</si>
  <si>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</si>
  <si>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</si>
  <si>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</si>
  <si>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</si>
  <si>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</si>
  <si>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</si>
  <si>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</si>
  <si>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</si>
  <si>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</si>
  <si>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</si>
  <si>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</si>
  <si>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</si>
  <si>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</si>
  <si>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</si>
  <si>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</si>
  <si>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</si>
  <si>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</si>
  <si>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</si>
  <si>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</si>
  <si>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</si>
  <si>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</si>
  <si>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</si>
  <si>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</si>
  <si>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</si>
  <si>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</si>
  <si>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</si>
  <si>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</si>
  <si>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</si>
  <si>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</si>
  <si>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</si>
  <si>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</si>
  <si>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</si>
  <si>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</si>
  <si>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</si>
  <si>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</si>
  <si>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</si>
  <si>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</si>
  <si>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</si>
  <si>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</si>
  <si>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</si>
  <si>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</si>
  <si>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</si>
  <si>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</si>
  <si>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</si>
  <si>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</si>
  <si>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</si>
  <si>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</si>
  <si>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</si>
  <si>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</si>
  <si>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</si>
  <si>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</si>
  <si>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</si>
  <si>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</si>
  <si>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</si>
  <si>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</si>
  <si>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</si>
  <si>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</si>
  <si>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</si>
  <si>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</si>
  <si>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</si>
  <si>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</si>
  <si>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</si>
  <si>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</si>
  <si>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</si>
  <si>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</si>
  <si>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</si>
  <si>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</si>
  <si>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</si>
  <si>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</si>
  <si>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</si>
  <si>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</si>
  <si>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</si>
  <si>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</si>
  <si>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</si>
  <si>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</si>
  <si>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</si>
  <si>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</si>
  <si>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</si>
  <si>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</si>
  <si>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</si>
  <si>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</si>
  <si>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</si>
  <si>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</si>
  <si>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</si>
  <si>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</si>
  <si>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</si>
  <si>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</si>
  <si>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</si>
  <si>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</si>
  <si>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</si>
  <si>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</si>
  <si>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</si>
  <si>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</si>
  <si>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</si>
  <si>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</si>
  <si>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</si>
  <si>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</si>
  <si>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</si>
  <si>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</si>
  <si>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</si>
  <si>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</si>
  <si>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</si>
  <si>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</si>
  <si>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</si>
  <si>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</si>
  <si>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</si>
  <si>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</si>
  <si>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</si>
  <si>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</si>
  <si>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</si>
  <si>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</si>
  <si>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</si>
  <si>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</si>
  <si>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</si>
  <si>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</si>
  <si>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</si>
  <si>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</si>
  <si>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</si>
  <si>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</si>
  <si>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</si>
  <si>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</si>
  <si>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</si>
  <si>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</si>
  <si>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</si>
  <si>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</si>
  <si>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</si>
  <si>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</si>
  <si>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</si>
  <si>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</si>
  <si>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</si>
  <si>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</si>
  <si>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</si>
  <si>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</si>
  <si>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</si>
  <si>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</si>
  <si>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</si>
  <si>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</si>
  <si>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</si>
  <si>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</si>
  <si>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</si>
  <si>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</si>
  <si>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</si>
  <si>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</si>
  <si>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</si>
  <si>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</si>
  <si>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</si>
  <si>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</si>
  <si>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</si>
  <si>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</si>
  <si>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</si>
  <si>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</si>
  <si>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</si>
  <si>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</si>
  <si>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</si>
  <si>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</si>
  <si>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</si>
  <si>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</si>
  <si>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</si>
  <si>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</si>
  <si>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</si>
  <si>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</si>
  <si>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</si>
  <si>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</si>
  <si>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</si>
  <si>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</si>
  <si>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</si>
  <si>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</si>
  <si>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</si>
  <si>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</si>
  <si>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</si>
  <si>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</si>
  <si>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</si>
  <si>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</si>
  <si>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</si>
  <si>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</si>
  <si>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</si>
  <si>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</si>
  <si>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</si>
  <si>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</si>
  <si>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</si>
  <si>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</si>
  <si>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</si>
  <si>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</si>
  <si>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</si>
  <si>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</si>
  <si>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</si>
  <si>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</si>
  <si>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</si>
  <si>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</si>
  <si>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</si>
  <si>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</si>
  <si>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</si>
  <si>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</si>
  <si>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</si>
  <si>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</si>
  <si>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</si>
  <si>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</si>
  <si>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</si>
  <si>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</si>
  <si>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</si>
  <si>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</si>
  <si>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</si>
  <si>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</si>
  <si>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</si>
  <si>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</si>
  <si>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</si>
  <si>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</si>
  <si>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</si>
  <si>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</si>
  <si>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</si>
  <si>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</si>
  <si>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</si>
  <si>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</si>
  <si>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</si>
  <si>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</si>
  <si>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</si>
  <si>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</si>
  <si>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</si>
  <si>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</si>
  <si>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</si>
  <si>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</si>
  <si>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</si>
  <si>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</si>
  <si>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</si>
  <si>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</si>
  <si>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</si>
  <si>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</si>
  <si>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</si>
  <si>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</si>
  <si>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</si>
  <si>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</si>
  <si>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</si>
  <si>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</si>
  <si>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</si>
  <si>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</si>
  <si>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</si>
  <si>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</si>
  <si>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</si>
  <si>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</si>
  <si>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</si>
  <si>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</si>
  <si>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</si>
  <si>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</si>
  <si>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</si>
  <si>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</si>
  <si>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</si>
  <si>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</si>
  <si>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</si>
  <si>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</si>
  <si>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</si>
  <si>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</si>
  <si>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</si>
  <si>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</si>
  <si>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</si>
  <si>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</si>
  <si>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</si>
  <si>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</si>
  <si>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</si>
  <si>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</si>
  <si>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</si>
  <si>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</si>
  <si>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</si>
  <si>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</si>
  <si>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</si>
  <si>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</si>
  <si>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</si>
  <si>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</si>
  <si>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</si>
  <si>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</si>
  <si>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</si>
  <si>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</si>
  <si>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</si>
  <si>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</si>
  <si>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</si>
  <si>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</si>
  <si>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</si>
  <si>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</si>
  <si>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</si>
  <si>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</si>
  <si>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</si>
  <si>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</si>
  <si>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</si>
  <si>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</si>
  <si>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</si>
  <si>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</si>
  <si>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</si>
  <si>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</si>
  <si>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</si>
  <si>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</si>
  <si>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</si>
  <si>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</si>
  <si>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</si>
  <si>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</si>
  <si>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</si>
  <si>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</si>
  <si>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</si>
  <si>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</si>
  <si>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</si>
  <si>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</si>
  <si>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</si>
  <si>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</si>
  <si>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</si>
  <si>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</si>
  <si>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</si>
  <si>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</si>
  <si>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</si>
  <si>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</si>
  <si>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</si>
  <si>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</si>
  <si>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</si>
  <si>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</si>
  <si>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</si>
  <si>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</si>
  <si>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</si>
  <si>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</si>
  <si>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</si>
  <si>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</si>
  <si>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</si>
  <si>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</si>
  <si>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</si>
  <si>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</si>
  <si>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</si>
  <si>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</si>
  <si>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</si>
  <si>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</si>
  <si>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</si>
  <si>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</si>
  <si>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</si>
  <si>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</si>
  <si>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</si>
  <si>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</si>
  <si>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</si>
  <si>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</si>
  <si>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</si>
  <si>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</si>
  <si>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</si>
  <si>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</si>
  <si>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</si>
  <si>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</si>
  <si>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</si>
  <si>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</si>
  <si>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</si>
  <si>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</si>
  <si>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</si>
  <si>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</si>
  <si>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</si>
  <si>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</si>
  <si>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</si>
  <si>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</si>
  <si>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</si>
  <si>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</si>
  <si>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</si>
  <si>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</si>
  <si>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</si>
  <si>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</si>
  <si>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</si>
  <si>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</si>
  <si>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</si>
  <si>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</si>
  <si>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</si>
  <si>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</si>
  <si>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</si>
  <si>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</si>
  <si>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</si>
  <si>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</si>
  <si>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</si>
  <si>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</si>
  <si>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</si>
  <si>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</si>
  <si>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</si>
  <si>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</si>
  <si>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</si>
  <si>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</si>
  <si>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</si>
  <si>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</si>
  <si>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</si>
  <si>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</si>
  <si>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</si>
  <si>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</si>
  <si>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</si>
  <si>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</si>
  <si>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</si>
  <si>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</si>
  <si>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</si>
  <si>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</si>
  <si>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</si>
  <si>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</si>
  <si>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</si>
  <si>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</si>
  <si>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</si>
  <si>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</si>
  <si>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</si>
  <si>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</si>
  <si>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</si>
  <si>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</si>
  <si>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</si>
  <si>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</si>
  <si>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</si>
  <si>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</si>
  <si>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</si>
  <si>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</si>
  <si>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</si>
  <si>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</si>
  <si>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</si>
  <si>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</si>
  <si>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</si>
  <si>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</si>
  <si>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</si>
  <si>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</si>
  <si>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</si>
  <si>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</si>
  <si>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</si>
  <si>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</si>
  <si>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</si>
  <si>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</si>
  <si>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</si>
  <si>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</si>
  <si>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</si>
  <si>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</si>
  <si>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</si>
  <si>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</si>
  <si>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</si>
  <si>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</si>
  <si>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</si>
  <si>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</si>
  <si>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</si>
  <si>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</si>
  <si>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</si>
  <si>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</si>
  <si>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</si>
  <si>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</si>
  <si>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</si>
  <si>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</si>
  <si>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</si>
  <si>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</si>
  <si>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</si>
  <si>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</si>
  <si>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</si>
  <si>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</si>
  <si>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</si>
  <si>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</si>
  <si>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</si>
  <si>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</si>
  <si>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</si>
  <si>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</si>
  <si>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</si>
  <si>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</si>
  <si>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</si>
  <si>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</si>
  <si>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</si>
  <si>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</si>
  <si>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</si>
  <si>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</si>
  <si>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</si>
  <si>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</si>
  <si>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</si>
  <si>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PCM-20251124-00000004</t>
  </si>
  <si>
    <t xml:space="preserve">team on way need 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</si>
  <si>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</si>
  <si>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</si>
  <si>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</si>
  <si>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</si>
  <si>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</si>
  <si>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</si>
  <si>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</si>
  <si>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</si>
  <si>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</si>
  <si>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</si>
  <si>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</si>
  <si>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</si>
  <si>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</si>
  <si>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</si>
  <si>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</si>
  <si>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</si>
  <si>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</si>
  <si>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</si>
  <si>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</si>
  <si>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</si>
  <si>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</si>
  <si>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</si>
  <si>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</si>
  <si>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</si>
  <si>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</si>
  <si>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</si>
  <si>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</si>
  <si>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</si>
  <si>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</si>
  <si>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</si>
  <si>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</si>
  <si>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</si>
  <si>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</si>
  <si>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</si>
  <si>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</si>
  <si>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</si>
  <si>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</si>
  <si>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</si>
  <si>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</si>
  <si>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</si>
  <si>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</si>
  <si>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</si>
  <si>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</si>
  <si>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</si>
  <si>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</si>
  <si>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</si>
  <si>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</si>
  <si>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</si>
  <si>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</si>
  <si>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</si>
  <si>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</si>
  <si>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</si>
  <si>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</si>
  <si>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</si>
  <si>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</si>
  <si>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</si>
  <si>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</si>
  <si>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</si>
  <si>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</si>
  <si>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</si>
  <si>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</si>
  <si>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</si>
  <si>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</si>
  <si>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</si>
  <si>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</si>
  <si>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</si>
  <si>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</si>
  <si>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</si>
  <si>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</si>
  <si>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</si>
  <si>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</si>
  <si>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</si>
  <si>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</si>
  <si>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</si>
  <si>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</si>
  <si>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</si>
  <si>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</si>
  <si>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</si>
  <si>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</si>
  <si>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</si>
  <si>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</si>
  <si>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</si>
  <si>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</si>
  <si>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</si>
  <si>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</si>
  <si>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</si>
  <si>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</si>
  <si>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</si>
  <si>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PCM-20251123-00001809</t>
  </si>
  <si>
    <t>site has Access issue, as family building and owner not responding</t>
  </si>
  <si>
    <t>PCM-20251123-00001977</t>
  </si>
  <si>
    <t>Power issue, Site located besides army compound gate and gaurd asked to stop PG due to high noise.  As per security, their maintenance team working to fix power issue, need 3 hours</t>
  </si>
  <si>
    <t>PCM-20251123-00001891</t>
  </si>
  <si>
    <t>5G only down  // rectifier load issue, under arrange ment  180 mins</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</si>
  <si>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</si>
  <si>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</si>
  <si>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</si>
  <si>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</si>
  <si>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</si>
  <si>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</si>
  <si>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</si>
  <si>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</si>
  <si>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</si>
  <si>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</si>
  <si>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TT-20251123-02105 , no PCM</t>
  </si>
  <si>
    <t>Team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</si>
</sst>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xf numFmtId="0" fontId="26" fillId="8" borderId="8"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3" dataDxfId="172" headerRowBorderDxfId="170" tableBorderDxfId="171" totalsRowBorderDxfId="169">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3" totalsRowShown="0" headerRowDxfId="47" dataDxfId="46" headerRowBorderDxfId="44" tableBorderDxfId="45" totalsRowBorderDxfId="43">
  <autoFilter ref="A1:L4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30" dataDxfId="29" headerRowBorderDxfId="27" tableBorderDxfId="28">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9"/>
  <sheetViews>
    <sheetView workbookViewId="0">
      <selection activeCell="K14" sqref="K14"/>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322.06222187499952</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2</v>
      </c>
      <c r="D3" s="127" t="s">
        <v>16065</v>
      </c>
      <c r="E3" s="136" t="s">
        <v>39021</v>
      </c>
      <c r="F3" s="137">
        <v>45681.501388888886</v>
      </c>
      <c r="G3" s="138">
        <f ca="1">IFERROR(NOW()-F3,"-")</f>
        <v>303.50925891203951</v>
      </c>
      <c r="H3" s="137">
        <v>45984.992326388892</v>
      </c>
      <c r="I3" s="135" t="str">
        <f>IFERROR(VLOOKUP(D3,DB!A:F,6,0),"")</f>
        <v>Generator-SG</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45985.010647800926</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45985.010647800926</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45985.010647800926</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45985.010647800926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45985.010647800926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45985.010647800926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45985.010647800926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45985.010647800926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45985.010647800926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45985.010647800926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45985.010647800926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45985.010647800926</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45985.010647800926</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45985.010647800926</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45985.010647800926</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45985.010647800926</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45985.010647800926</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45985.010647800926</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45985.010647800926</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45985.010647800926</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45985.010647800926</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45985.010647800926</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45985.010647800926</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45985.010647800926</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45985.010647800926</v>
      </c>
      <c r="H28" s="137"/>
      <c r="I28" s="135" t="str">
        <f>IFERROR(VLOOKUP(D28,DB!A:F,6,0),"")</f>
        <v/>
      </c>
      <c r="J28" s="135" t="str">
        <f>IFERROR(VLOOKUP(D28,DB!A:G,7,0),"")</f>
        <v/>
      </c>
      <c r="K28" s="139"/>
      <c r="L28" s="140" t="str">
        <f>IFERROR(VLOOKUP(D28,DB!A:I,9,0),"")</f>
        <v/>
      </c>
    </row>
    <row r="29" spans="1:12" ht="15" customHeight="1">
      <c r="A29" s="141"/>
      <c r="B29" s="128" t="str">
        <f>IFERROR(VLOOKUP(D29,DB!A:K,11,0),"")</f>
        <v/>
      </c>
      <c r="C29" s="128"/>
      <c r="D29" s="142"/>
      <c r="E29" s="129"/>
      <c r="F29" s="130"/>
      <c r="G29" s="131">
        <f ca="1">IFERROR(NOW()-F29,"-")</f>
        <v>45985.010647800926</v>
      </c>
      <c r="H29" s="130"/>
      <c r="I29" s="128" t="str">
        <f>IFERROR(VLOOKUP(D29,DB!A:F,6,0),"")</f>
        <v/>
      </c>
      <c r="J29" s="128" t="str">
        <f>IFERROR(VLOOKUP(D29,DB!A:G,7,0),"")</f>
        <v/>
      </c>
      <c r="K29" s="132"/>
      <c r="L29" s="133" t="str">
        <f>IFERROR(VLOOKUP(D29,DB!A:I,9,0),"")</f>
        <v/>
      </c>
    </row>
  </sheetData>
  <customSheetViews>
    <customSheetView guid="{F6042A99-DD27-4453-835D-0834D95730CC}" filter="1" showAutoFilter="1">
      <pageMargins left="0" right="0" top="0" bottom="0" header="0" footer="0"/>
      <autoFilter ref="B1:M1" xr:uid="{0BE92AE1-0032-48E3-AAEF-DF8F8C058BE0}"/>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160.01080983796419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0.6232288194441935</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45985.010647800926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45985.010647800926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45985.010647800926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45985.010647800926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45985.010647800926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45985.010647800926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45985.010647800926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45985.010647800926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45985.010647800926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45985.010647800926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45985.010647800926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45985.010647800926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45985.010647800926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45985.010647800926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45985.010647800926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45985.010647800926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45985.010647800926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45985.010647800926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45985.010647800926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45985.010647800926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45985.010647800926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45985.010647800926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45985.010647800926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45985.010647800926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45985.010647800926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45985.010647800926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45985.010647800926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45985.010647800926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45985.010647800926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45985.010647800926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45985.010647800926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45985.010647800926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45985.010647800926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45985.010647800926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45985.010647800926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45985.010647800926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45985.010647800926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45985.010647800926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45985.010647800926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45985.010647800926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45985.010647800926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45985.010647800926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45985.010647800926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45985.010647800926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45985.010647800926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45985.010647800926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45985.010647800926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45985.010647800926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45985.010647800926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45985.010647800926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45985.010647800926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45985.010647800926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45985.010647800926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45985.010647800926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45985.010647800926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45985.010647800926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45985.010647800926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45985.010647800926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45985.010647800926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45985.010647800926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45985.010647800926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45985.010647800926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45985.010647800926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45985.010647800926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45985.010647800926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45985.010647800926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45985.010647800926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45985.010647800926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45985.010647800926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45985.010647800926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45985.010647800926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45985.010647800926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45985.010647800926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45985.010647800926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45985.010647800926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45985.010647800926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45985.010647800926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45985.010647800926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45985.010647800926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45985.010647800926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45985.010647800926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45985.010647800926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45985.010647800926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45985.010647800926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45985.010647800926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45985.010647800926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45985.010647800926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45985.010647800926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45985.010647800926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45985.010647800926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45985.010647800926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45985.010647800926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45985.010647800926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45985.010647800926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45985.010647800926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45985.010647800926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45985.010647800926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45985.010647800926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45985.010647800926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45985.010647800926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45985.010647800926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45985.010647800926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45985.010647800926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45985.010647800926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45985.010647800926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45985.010647800926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45985.010647800926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45985.010647800926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45985.010647800926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45985.010647800926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45985.010647800926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45985.010647800926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45985.010647800926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45985.010647800926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45985.010647800926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45985.010647800926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45985.010647800926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45985.010647800926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45985.010647800926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45985.010647800926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45985.010647800926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45985.010647800926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45985.010647800926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45985.010647800926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45985.010647800926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45985.010647800926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45985.010647800926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45985.010647800926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45985.010647800926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45985.010647800926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45985.010647800926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45985.010647800926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45985.010647800926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45985.010647800926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45985.010647800926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45985.010647800926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45985.010647800926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45985.010647800926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45985.010647800926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45985.010647800926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45985.010647800926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45985.010647800926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45985.010647800926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45985.010647800926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45985.010647800926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45985.010647800926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45985.010647800926</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45985.010647800926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45985.010647800926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45985.010647800926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45985.010647800926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45985.010647800926</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45985.010647800926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45985.010647800926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45985.010647800926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45985.010647800926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45985.010647800926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45985.010647800926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45985.010647800926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45985.010647800926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45985.010647800926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45985.010647800926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45985.010647800926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45985.010647800926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45985.010647800926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45985.010647800926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45985.010647800926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45985.010647800926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45985.010647800926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45985.010647800926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45985.010647800926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45985.010647800926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45985.010647800926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45985.010647800926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45985.010647800926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45985.010647800926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45985.010647800926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45985.010647800926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45985.010647800926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45985.010647800926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45985.010647800926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45985.010647800926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45985.010647800926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45985.010647800926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45985.010647800926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45985.010647800926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45985.010647800926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45985.010647800926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45985.010647800926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45985.010647800926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45985.010647800926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45985.010647800926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45985.010647800926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45985.010647800926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45985.010647800926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45985.010647800926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45985.010647800926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45985.010647800926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45985.010647800926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45985.010647800926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45985.010647800926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45985.010647800926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45985.010647800926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45985.010647800926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45985.010647800926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45985.010647800926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45985.010647800926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45985.010647800926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45985.010647800926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45985.010647800926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45985.010647800926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45985.010647800926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45985.010647800926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45985.010647800926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45985.010647800926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45985.010647800926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45985.010647800926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45985.010647800926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45985.010647800926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45985.010647800926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45985.010647800926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45985.010647800926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45985.010647800926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45985.010647800926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45985.010647800926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45985.010647800926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45985.010647800926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45985.010647800926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45985.010647800926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45985.010647800926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45985.010647800926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45985.010647800926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45985.010647800926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45985.010647800926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45985.010647800926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45985.010647800926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45985.010647800926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45985.010647800926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45985.010647800926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45985.010647800926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45985.010647800926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45985.010647800926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45985.010647800926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45985.010647800926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45985.010647800926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45985.010647800926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45985.010647800926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45985.010647800926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45985.010647800926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45985.010647800926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45985.010647800926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45985.010647800926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45985.010647800926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45985.010647800926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45985.010647800926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45985.010647800926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45985.010647800926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45985.010647800926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45985.010647800926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45985.010647800926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45985.010647800926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45985.010647800926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45985.010647800926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45985.010647800926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45985.010647800926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45985.010647800926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45985.010647800926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45985.010647800926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45985.010647800926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45985.010647800926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45985.010647800926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45985.010647800926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45985.010647800926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45985.010647800926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45985.010647800926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45985.010647800926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45985.010647800926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45985.010647800926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45985.010647800926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45985.010647800926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45985.010647800926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45985.010647800926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45985.010647800926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45985.010647800926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45985.010647800926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45985.010647800926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45985.010647800926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45985.010647800926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45985.010647800926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45985.010647800926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45985.010647800926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45985.010647800926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45985.010647800926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45985.010647800926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45985.010647800926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45985.010647800926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45985.010647800926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45985.010647800926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45985.010647800926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45985.010647800926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45985.010647800926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45985.010647800926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45985.010647800926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45985.010647800926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45985.010647800926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45985.010647800926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45985.010647800926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45985.010647800926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45985.010647800926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45985.010647800926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45985.010647800926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45985.010647800926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45985.010647800926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45985.010647800926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45985.010647800926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45985.010647800926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45985.010647800926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45985.010647800926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45985.010647800926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45985.010647800926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45985.010647800926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45985.010647800926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45985.010647800926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45985.010647800926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45985.010647800926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45985.010647800926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45985.010647800926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45985.010647800926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45985.010647800926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45985.010647800926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45985.010647800926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45985.010647800926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45985.010647800926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45985.010647800926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45985.010647800926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45985.010647800926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45985.010647800926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45985.010647800926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45985.010647800926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45985.010647800926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45985.010647800926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45985.010647800926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45985.010647800926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45985.010647800926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45985.010647800926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45985.010647800926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45985.010647800926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45985.010647800926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45985.010647800926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45985.010647800926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45985.010647800926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45985.010647800926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45985.010647800926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45985.010647800926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45985.010647800926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45985.010647800926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45985.010647800926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45985.010647800926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45985.010647800926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45985.010647800926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45985.010647800926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45985.010647800926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45985.010647800926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45985.010647800926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45985.010647800926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45985.010647800926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45985.010647800926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45985.010647800926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45985.010647800926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45985.010647800926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45985.010647800926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45985.010647800926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45985.010647800926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45985.010647800926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45985.010647800926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45985.010647800926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45985.010647800926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45985.010647800926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45985.010647800926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45985.010647800926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45985.010647800926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45985.010647800926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45985.010647800926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45985.010647800926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45985.010647800926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45985.010647800926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45985.010647800926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45985.010647800926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45985.010647800926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45985.010647800926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45985.010647800926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45985.010647800926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45985.010647800926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45985.010647800926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45985.010647800926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45985.010647800926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45985.010647800926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45985.010647800926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45985.010647800926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45985.010647800926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45985.010647800926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45985.010647800926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45985.010647800926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45985.010647800926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45985.010647800926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45985.010647800926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45985.010647800926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45985.010647800926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45985.010647800926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45985.010647800926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45985.010647800926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45985.010647800926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45985.010647800926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45985.010647800926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45985.010647800926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45985.010647800926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45985.010647800926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45985.010647800926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45985.010647800926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45985.010647800926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45985.010647800926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45985.010647800926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45985.010647800926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45985.010647800926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45985.010647800926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45985.010647800926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45985.010647800926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45985.010647800926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45985.010647800926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45985.010647800926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45985.010647800926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45985.010647800926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45985.010647800926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45985.010647800926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45985.010647800926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45985.010647800926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45985.010647800926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45985.010647800926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45985.010647800926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45985.010647800926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45985.010647800926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45985.010647800926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45985.010647800926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45985.010647800926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45985.010647800926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45985.010647800926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45985.010647800926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45985.010647800926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45985.010647800926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45985.010647800926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45985.010647800926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45985.010647800926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45985.010647800926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45985.010647800926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45985.010647800926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45985.010647800926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45985.010647800926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45985.010647800926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45985.010647800926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45985.010647800926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45985.010647800926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45985.010647800926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45985.010647800926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45985.010647800926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45985.010647800926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45985.010647800926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45985.010647800926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45985.010647800926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45985.010647800926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45985.010647800926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45985.010647800926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45985.010647800926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45985.010647800926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45985.010647800926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45985.010647800926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45985.010647800926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45985.010647800926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45985.010647800926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45985.010647800926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45985.010647800926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45985.010647800926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45985.010647800926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45985.010647800926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45985.010647800926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45985.010647800926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45985.010647800926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45985.010647800926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45985.010647800926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45985.010647800926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45985.010647800926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45985.010647800926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45985.010647800926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45985.010647800926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45985.010647800926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45985.010647800926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45985.010647800926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45985.010647800926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45985.010647800926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45985.010647800926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45985.010647800926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45985.010647800926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45985.010647800926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45985.010647800926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45985.010647800926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45985.010647800926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45985.010647800926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45985.010647800926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45985.010647800926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45985.010647800926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45985.010647800926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45985.010647800926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45985.010647800926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45985.010647800926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45985.010647800926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45985.010647800926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45985.010647800926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45985.010647800926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45985.010647800926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45985.010647800926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45985.010647800926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45985.010647800926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45985.010647800926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45985.010647800926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45985.010647800926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45985.010647800926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45985.010647800926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45985.010647800926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45985.010647800926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45985.010647800926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45985.010647800926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45985.010647800926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45985.010647800926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45985.010647800926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45985.010647800926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45985.010647800926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45985.010647800926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45985.010647800926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45985.010647800926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45985.010647800926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45985.010647800926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45985.010647800926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45985.010647800926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45985.010647800926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45985.010647800926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45985.010647800926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45985.010647800926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45985.010647800926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45985.010647800926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45985.010647800926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45985.010647800926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45985.010647800926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45985.010647800926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45985.010647800926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45985.010647800926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45985.010647800926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45985.010647800926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45985.010647800926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45985.010647800926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45985.010647800926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45985.010647800926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45985.010647800926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45985.010647800926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45985.010647800926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45985.010647800926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45985.010647800926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45985.010647800926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45985.010647800926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45985.010647800926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45985.010647800926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45985.010647800926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45985.010647800926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45985.010647800926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45985.010647800926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45985.010647800926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45985.010647800926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45985.010647800926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45985.010647800926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45985.010647800926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45985.010647800926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45985.010647800926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45985.010647800926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45985.010647800926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45985.010647800926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45985.010647800926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45985.010647800926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45985.010647800926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45985.010647800926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45985.010647800926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45985.010647800926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45985.010647800926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45985.010647800926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45985.010647800926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45985.010647800926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45985.010647800926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45985.010647800926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45985.010647800926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45985.010647800926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45985.010647800926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45985.010647800926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45985.010647800926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45985.010647800926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45985.010647800926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45985.010647800926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45985.010647800926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45985.010647800926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45985.010647800926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45985.010647800926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45985.010647800926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45985.010647800926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45985.010647800926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45985.010647800926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45985.010647800926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45985.010647800926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45985.010647800926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45985.010647800926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45985.010647800926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45985.010647800926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45985.010647800926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45985.010647800926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45985.010647800926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45985.010647800926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45985.010647800926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45985.010647800926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45985.010647800926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45985.010647800926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45985.010647800926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45985.010647800926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45985.010647800926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45985.010647800926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45985.010647800926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45985.010647800926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45985.010647800926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45985.010647800926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45985.010647800926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45985.010647800926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45985.010647800926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45985.010647800926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45985.010647800926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45985.010647800926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45985.010647800926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45985.010647800926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45985.010647800926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45985.010647800926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45985.010647800926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45985.010647800926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45985.010647800926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45985.010647800926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45985.010647800926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45985.010647800926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45985.010647800926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45985.010647800926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45985.010647800926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45985.010647800926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45985.010647800926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45985.010647800926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45985.010647800926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45985.010647800926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45985.010647800926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45985.010647800926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45985.010647800926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45985.010647800926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45985.010647800926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45985.010647800926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45985.010647800926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45985.010647800926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45985.010647800926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45985.010647800926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45985.010647800926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45985.010647800926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45985.010647800926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45985.010647800926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45985.010647800926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45985.010647800926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45985.010647800926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45985.010647800926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45985.010647800926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45985.010647800926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45985.010647800926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45985.010647800926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45985.010647800926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45985.010647800926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45985.010647800926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45985.010647800926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45985.010647800926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45985.010647800926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45985.010647800926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45985.010647800926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45985.010647800926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45985.010647800926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45985.010647800926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45985.010647800926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45985.010647800926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45985.010647800926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45985.010647800926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45985.010647800926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45985.010647800926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45985.010647800926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45985.010647800926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45985.010647800926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45985.010647800926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45985.010647800926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45985.010647800926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45985.010647800926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45985.010647800926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45985.010647800926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45985.010647800926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45985.010647800926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45985.010647800926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45985.010647800926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45985.010647800926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45985.010647800926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45985.010647800926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45985.010647800926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45985.010647800926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45985.010647800926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45985.010647800926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45985.010647800926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45985.010647800926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45985.010647800926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45985.010647800926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45985.010647800926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45985.010647800926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45985.010647800926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45985.010647800926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45985.010647800926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45985.010647800926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45985.010647800926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45985.010647800926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45985.010647800926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45985.010647800926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45985.010647800926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45985.010647800926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45985.010647800926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45985.010647800926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45985.010647800926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45985.010647800926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45985.010647800926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45985.010647800926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45985.010647800926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45985.010647800926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45985.010647800926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45985.010647800926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45985.010647800926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45985.010647800926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45985.010647800926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45985.010647800926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45985.010647800926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45985.010647800926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45985.010647800926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45985.010647800926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45985.010647800926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45985.010647800926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45985.010647800926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45985.010647800926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45985.010647800926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45985.010647800926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45985.010647800926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45985.010647800926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45985.010647800926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45985.010647800926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45985.010647800926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45985.010647800926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45985.010647800926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45985.010647800926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45985.010647800926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45985.010647800926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45985.010647800926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45985.010647800926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45985.010647800926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45985.010647800926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45985.010647800926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45985.010647800926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45985.010647800926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45985.010647800926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45985.010647800926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45985.010647800926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45985.010647800926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45985.010647800926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45985.010647800926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45985.010647800926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45985.010647800926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45985.010647800926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45985.010647800926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45985.010647800926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45985.010647800926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45985.010647800926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45985.010647800926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45985.010647800926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45985.010647800926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45985.010647800926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45985.010647800926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45985.010647800926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45985.010647800926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45985.010647800926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45985.010647800926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45985.010647800926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45985.010647800926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45985.010647800926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45985.010647800926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45985.010647800926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45985.010647800926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45985.010647800926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45985.010647800926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45985.010647800926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45985.010647800926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45985.010647800926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45985.010647800926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45985.010647800926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45985.010647800926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45985.010647800926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45985.010647800926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45985.010647800926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45985.010647800926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45985.010647800926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45985.010647800926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45985.010647800926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45985.010647800926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45985.010647800926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45985.010647800926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45985.010647800926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45985.010647800926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45985.010647800926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45985.010647800926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45985.010647800926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45985.010647800926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45985.010647800926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45985.010647800926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45985.010647800926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45985.010647800926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45985.010647800926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45985.010647800926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45985.010647800926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45985.010647800926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45985.010647800926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45985.010647800926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45985.010647800926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45985.010647800926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45985.010647800926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45985.010647800926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45985.010647800926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45985.010647800926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45985.010647800926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45985.010647800926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45985.010647800926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45985.010647800926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45985.010647800926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45985.010647800926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45985.010647800926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45985.010647800926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45985.010647800926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45985.010647800926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45985.010647800926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45985.010647800926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45985.010647800926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45985.010647800926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45985.010647800926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45985.010647800926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45985.010647800926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45985.010647800926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45985.010647800926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45985.010647800926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45985.010647800926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45985.010647800926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45985.010647800926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45985.010647800926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45985.010647800926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45985.010647800926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45985.010647800926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45985.010647800926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45985.010647800926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45985.010647800926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45985.010647800926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45985.010647800926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45985.010647800926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45985.010647800926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45985.010647800926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45985.010647800926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45985.010647800926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45985.010647800926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45985.010647800926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45985.010647800926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45985.010647800926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45985.010647800926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45985.010647800926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45985.010647800926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45985.010647800926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45985.010647800926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45985.010647800926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45985.010647800926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45985.010647800926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45985.010647800926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45985.010647800926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45985.010647800926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45985.010647800926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45985.010647800926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45985.010647800926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45985.010647800926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45985.010647800926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45985.010647800926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45985.010647800926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45985.010647800926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45985.010647800926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45985.010647800926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45985.010647800926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45985.010647800926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45985.010647800926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45985.010647800926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45985.010647800926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45985.010647800926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45985.010647800926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45985.010647800926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45985.010647800926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45985.010647800926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45985.010647800926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45985.010647800926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45985.010647800926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45985.010647800926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45985.010647800926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45985.010647800926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45985.010647800926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45985.010647800926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45985.010647800926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45985.010647800926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45985.010647800926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45985.010647800926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45985.010647800926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45985.010647800926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45985.010647800926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45985.010647800926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45985.010647800926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45985.010647800926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45985.010647800926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45985.010647800926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45985.010647800926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45985.010647800926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45985.010647800926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45985.010647800926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45985.010647800926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45985.010647800926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45985.010647800926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45985.010647800926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45985.010647800926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45985.010647800926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45985.010647800926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45985.010647800926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45985.010647800926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45985.010647800926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45985.010647800926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45985.010647800926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45985.010647800926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45985.010647800926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45985.010647800926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45985.010647800926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45985.010647800926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45985.010647800926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45985.010647800926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45985.010647800926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45985.010647800926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45985.010647800926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45985.010647800926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45985.010647800926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45985.010647800926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45985.010647800926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45985.010647800926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45985.010647800926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45985.010647800926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45985.010647800926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45985.010647800926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45985.010647800926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45985.010647800926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45985.010647800926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45985.010647800926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45985.010647800926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45985.010647800926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45985.010647800926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45985.010647800926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45985.010647800926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45985.010647800926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45985.010647800926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45985.010647800926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45985.010647800926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45985.010647800926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45985.010647800926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45985.010647800926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45985.010647800926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45985.010647800926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45985.010647800926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45985.010647800926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45985.010647800926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45985.010647800926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45985.010647800926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45985.010647800926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45985.010647800926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45985.010647800926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45985.010647800926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45985.010647800926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45985.010647800926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45985.010647800926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45985.010647800926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45985.010647800926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45985.010647800926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45985.010647800926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45985.010647800926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45985.010647800926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45985.010647800926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45985.010647800926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45985.010647800926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45985.010647800926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45985.010647800926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45985.010647800926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45985.010647800926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45985.010647800926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45985.010647800926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45985.010647800926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45985.010647800926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45985.010647800926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45985.010647800926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45985.010647800926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45985.010647800926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45985.010647800926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45985.010647800926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45985.010647800926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45985.010647800926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45985.010647800926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45985.010647800926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45985.010647800926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45985.010647800926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45985.010647800926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45985.010647800926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45985.010647800926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45985.010647800926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45985.010647800926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45985.010647800926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45985.010647800926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45985.010647800926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45985.010647800926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45985.010647800926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45985.010647800926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45985.010647800926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45985.010647800926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45985.010647800926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45985.010647800926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45985.010647800926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45985.010647800926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45985.010647800926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45985.010647800926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45985.010647800926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45985.010647800926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45985.010647800926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45985.010647800926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45985.010647800926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45985.010647800926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45985.010647800926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45985.010647800926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45985.010647800926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45985.010647800926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45985.010647800926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45985.010647800926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45985.010647800926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45985.010647800926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45985.010647800926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45985.010647800926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45985.010647800926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45985.010647800926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45985.010647800926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45985.010647800926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45985.010647800926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45985.010647800926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45985.010647800926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45985.010647800926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45985.010647800926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45985.010647800926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45985.010647800926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45985.010647800926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45985.010647800926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45985.010647800926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45985.010647800926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45985.010647800926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45985.010647800926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45985.010647800926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45985.010647800926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45985.010647800926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45985.010647800926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45985.010647800926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45985.010647800926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45985.010647800926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45985.010647800926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45985.010647800926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45985.010647800926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45985.010647800926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45985.010647800926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45985.010647800926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45985.010647800926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45985.010647800926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45985.010647800926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45985.010647800926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45985.010647800926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45985.010647800926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45985.010647800926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45985.010647800926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45985.010647800926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45985.010647800926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45985.010647800926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45985.010647800926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45985.010647800926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45985.010647800926</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3"/>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281.52993020832946</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0.51753437500155997</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29335</v>
      </c>
      <c r="E4" s="94" t="s">
        <v>39021</v>
      </c>
      <c r="F4" s="95">
        <v>45984.81517361111</v>
      </c>
      <c r="G4" s="96">
        <f t="shared" ref="G4:G37" ca="1" si="0">IFERROR(NOW()-F4,"")</f>
        <v>0.19547418981528608</v>
      </c>
      <c r="H4" s="95">
        <v>45984.804062499999</v>
      </c>
      <c r="I4" s="113" t="str">
        <f>IFERROR(VLOOKUP(D4,DB!A:F,6,0),"")</f>
        <v>SCECO</v>
      </c>
      <c r="J4" s="113" t="str">
        <f>IFERROR(VLOOKUP(D4,DB!A:G,7,0),"")</f>
        <v>Dead</v>
      </c>
      <c r="K4" s="97" t="s">
        <v>39114</v>
      </c>
      <c r="L4" s="91" t="str">
        <f>IFERROR(VLOOKUP(D4,DB!A:I,9,0),"")</f>
        <v>Latis</v>
      </c>
    </row>
    <row r="5" spans="1:16" ht="45.75">
      <c r="A5" s="152" t="s">
        <v>39115</v>
      </c>
      <c r="B5" s="113" t="str">
        <f>IFERROR(VLOOKUP(D5,DB!A:K,11,0),"")</f>
        <v>R4</v>
      </c>
      <c r="C5" s="93">
        <v>1</v>
      </c>
      <c r="D5" s="91" t="s">
        <v>38082</v>
      </c>
      <c r="E5" s="94" t="s">
        <v>39021</v>
      </c>
      <c r="F5" s="151">
        <v>45984.909942129627</v>
      </c>
      <c r="G5" s="96">
        <f t="shared" ca="1" si="0"/>
        <v>0.10070567129878327</v>
      </c>
      <c r="H5" s="95">
        <v>45984.903969907406</v>
      </c>
      <c r="I5" s="113" t="str">
        <f>IFERROR(VLOOKUP(D5,DB!A:F,6,0),"")</f>
        <v>SCECO</v>
      </c>
      <c r="J5" s="113" t="str">
        <f>IFERROR(VLOOKUP(D5,DB!A:G,7,0),"")</f>
        <v>Good</v>
      </c>
      <c r="K5" s="97" t="s">
        <v>39116</v>
      </c>
      <c r="L5" s="91" t="str">
        <f>IFERROR(VLOOKUP(D5,DB!A:I,9,0),"")</f>
        <v>Latis</v>
      </c>
    </row>
    <row r="6" spans="1:16" ht="15" customHeight="1">
      <c r="A6" s="113" t="s">
        <v>39117</v>
      </c>
      <c r="B6" s="113" t="str">
        <f>IFERROR(VLOOKUP(D6,DB!A:K,11,0),"")</f>
        <v>R4</v>
      </c>
      <c r="C6" s="93">
        <v>1</v>
      </c>
      <c r="D6" s="91" t="s">
        <v>35248</v>
      </c>
      <c r="E6" s="94" t="s">
        <v>39021</v>
      </c>
      <c r="F6" s="151">
        <v>45984.864108796297</v>
      </c>
      <c r="G6" s="96">
        <f t="shared" ca="1" si="0"/>
        <v>0.14653900462872116</v>
      </c>
      <c r="H6" s="95">
        <v>45984.850891203707</v>
      </c>
      <c r="I6" s="113" t="str">
        <f>IFERROR(VLOOKUP(D6,DB!A:F,6,0),"")</f>
        <v>SCECO</v>
      </c>
      <c r="J6" s="113" t="str">
        <f>IFERROR(VLOOKUP(D6,DB!A:G,7,0),"")</f>
        <v>Weak</v>
      </c>
      <c r="K6" s="97" t="s">
        <v>39118</v>
      </c>
      <c r="L6" s="91" t="str">
        <f>IFERROR(VLOOKUP(D6,DB!A:I,9,0),"")</f>
        <v>Latis</v>
      </c>
    </row>
    <row r="7" spans="1:16" ht="15" customHeight="1">
      <c r="A7" s="113" t="s">
        <v>39119</v>
      </c>
      <c r="B7" s="113" t="str">
        <f>IFERROR(VLOOKUP(D7,DB!A:K,11,0),"")</f>
        <v>R4</v>
      </c>
      <c r="C7" s="93">
        <v>2</v>
      </c>
      <c r="D7" s="91" t="s">
        <v>35229</v>
      </c>
      <c r="E7" s="94" t="s">
        <v>39021</v>
      </c>
      <c r="F7" s="95"/>
      <c r="G7" s="96">
        <f t="shared" ca="1" si="0"/>
        <v>45985.010647800926</v>
      </c>
      <c r="H7" s="95">
        <v>45984.984872685185</v>
      </c>
      <c r="I7" s="113" t="str">
        <f>IFERROR(VLOOKUP(D7,DB!A:F,6,0),"")</f>
        <v>Generator-SG</v>
      </c>
      <c r="J7" s="113" t="str">
        <f>IFERROR(VLOOKUP(D7,DB!A:G,7,0),"")</f>
        <v>Dead</v>
      </c>
      <c r="K7" s="97" t="s">
        <v>39120</v>
      </c>
      <c r="L7" s="91" t="str">
        <f>IFERROR(VLOOKUP(D7,DB!A:I,9,0),"")</f>
        <v>Latis</v>
      </c>
    </row>
    <row r="8" spans="1:16" ht="15" customHeight="1">
      <c r="A8" s="113"/>
      <c r="B8" s="113" t="str">
        <f>IFERROR(VLOOKUP(D8,DB!A:K,11,0),"")</f>
        <v/>
      </c>
      <c r="C8" s="93"/>
      <c r="D8" s="91"/>
      <c r="E8" s="94"/>
      <c r="F8" s="95"/>
      <c r="G8" s="96">
        <f t="shared" ca="1" si="0"/>
        <v>45985.010647800926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45985.010647800926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45985.010647800926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45985.010647800926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45985.010647800926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45985.010647800926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45985.010647800926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45985.010647800926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45985.010647800926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45985.010647800926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45985.010647800926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45985.010647800926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45985.010647800926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45985.010647800926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45985.010647800926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45985.010647800926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45985.010647800926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45985.010647800926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45985.010647800926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45985.010647800926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45985.010647800926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45985.010647800926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45985.010647800926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45985.010647800926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45985.010647800926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45985.010647800926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45985.010647800926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45985.010647800926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45985.010647800926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45985.010647800926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ref="G38:G101" ca="1" si="1">IFERROR(NOW()-F38,"")</f>
        <v>45985.010647800926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45985.010647800926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45985.010647800926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45985.010647800926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45985.010647800926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45985.010647800926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45985.010647800926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45985.010647800926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45985.010647800926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45985.010647800926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45985.010647800926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45985.010647800926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45985.010647800926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45985.010647800926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45985.010647800926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45985.010647800926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45985.010647800926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45985.010647800926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45985.010647800926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45985.010647800926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45985.010647800926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45985.010647800926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45985.010647800926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45985.010647800926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45985.010647800926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45985.010647800926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45985.010647800926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45985.010647800926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45985.010647800926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45985.010647800926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45985.010647800926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45985.010647800926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45985.010647800926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45985.010647800926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45985.010647800926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45985.010647800926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45985.010647800926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45985.010647800926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45985.010647800926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45985.010647800926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45985.010647800926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45985.010647800926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45985.010647800926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45985.010647800926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45985.010647800926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45985.010647800926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45985.010647800926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45985.010647800926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45985.010647800926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45985.010647800926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45985.010647800926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45985.010647800926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45985.010647800926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45985.010647800926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45985.010647800926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45985.010647800926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45985.010647800926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45985.010647800926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45985.010647800926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45985.010647800926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45985.010647800926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45985.010647800926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45985.010647800926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45985.010647800926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ref="G102:G165" ca="1" si="2">IFERROR(NOW()-F102,"")</f>
        <v>45985.010647800926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45985.010647800926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45985.010647800926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45985.010647800926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45985.010647800926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45985.010647800926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45985.010647800926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45985.010647800926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45985.010647800926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45985.010647800926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45985.010647800926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45985.010647800926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45985.010647800926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45985.010647800926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45985.010647800926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45985.010647800926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45985.010647800926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45985.010647800926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45985.010647800926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45985.010647800926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45985.010647800926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45985.010647800926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45985.010647800926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45985.010647800926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45985.010647800926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45985.010647800926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45985.010647800926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45985.010647800926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45985.010647800926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45985.010647800926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45985.010647800926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45985.010647800926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45985.010647800926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45985.010647800926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45985.010647800926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45985.010647800926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45985.010647800926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45985.010647800926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45985.010647800926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45985.010647800926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45985.010647800926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45985.010647800926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45985.010647800926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45985.010647800926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45985.010647800926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45985.010647800926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45985.010647800926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45985.010647800926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45985.010647800926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45985.010647800926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45985.010647800926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45985.010647800926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45985.010647800926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45985.010647800926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45985.010647800926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45985.010647800926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45985.010647800926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45985.010647800926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45985.010647800926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45985.010647800926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45985.010647800926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45985.010647800926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45985.010647800926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45985.010647800926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ref="G166:G229" ca="1" si="3">IFERROR(NOW()-F166,"")</f>
        <v>45985.010647800926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45985.010647800926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45985.010647800926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45985.010647800926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45985.010647800926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45985.010647800926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45985.010647800926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45985.010647800926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45985.010647800926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45985.010647800926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45985.010647800926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45985.010647800926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45985.010647800926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45985.010647800926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45985.010647800926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45985.010647800926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45985.010647800926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45985.010647800926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45985.010647800926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45985.010647800926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45985.010647800926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45985.010647800926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45985.010647800926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45985.010647800926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45985.010647800926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45985.010647800926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45985.010647800926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45985.010647800926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45985.010647800926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45985.010647800926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45985.010647800926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45985.010647800926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45985.010647800926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45985.010647800926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45985.010647800926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45985.010647800926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45985.010647800926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45985.010647800926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45985.010647800926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45985.010647800926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45985.010647800926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45985.010647800926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45985.010647800926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45985.010647800926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45985.010647800926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45985.010647800926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45985.010647800926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45985.010647800926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45985.010647800926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45985.010647800926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45985.010647800926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45985.010647800926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45985.010647800926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45985.010647800926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45985.010647800926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45985.010647800926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45985.010647800926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45985.010647800926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45985.010647800926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45985.010647800926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45985.010647800926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45985.010647800926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45985.010647800926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45985.010647800926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ref="G230:G293" ca="1" si="4">IFERROR(NOW()-F230,"")</f>
        <v>45985.010647800926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45985.010647800926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45985.010647800926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45985.010647800926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45985.010647800926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45985.010647800926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45985.010647800926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45985.010647800926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45985.010647800926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45985.010647800926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45985.010647800926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45985.010647800926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45985.010647800926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45985.010647800926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45985.010647800926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45985.010647800926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45985.010647800926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45985.010647800926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45985.010647800926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45985.010647800926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45985.010647800926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45985.010647800926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45985.010647800926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45985.010647800926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45985.010647800926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45985.010647800926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45985.010647800926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45985.010647800926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45985.010647800926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45985.010647800926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45985.010647800926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45985.010647800926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45985.010647800926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45985.010647800926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45985.010647800926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45985.010647800926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45985.010647800926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45985.010647800926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45985.010647800926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45985.010647800926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45985.010647800926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45985.010647800926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45985.010647800926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45985.010647800926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45985.010647800926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45985.010647800926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45985.010647800926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45985.010647800926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45985.010647800926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45985.010647800926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45985.010647800926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45985.010647800926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45985.010647800926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45985.010647800926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45985.010647800926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45985.010647800926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45985.010647800926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45985.010647800926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45985.010647800926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45985.010647800926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45985.010647800926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45985.010647800926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45985.010647800926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45985.010647800926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ref="G294:G357" ca="1" si="5">IFERROR(NOW()-F294,"")</f>
        <v>45985.010647800926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45985.010647800926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45985.010647800926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45985.010647800926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45985.010647800926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45985.010647800926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45985.010647800926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45985.010647800926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45985.010647800926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45985.010647800926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45985.010647800926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45985.010647800926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45985.010647800926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45985.010647800926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45985.010647800926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45985.010647800926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45985.010647800926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45985.010647800926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45985.010647800926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45985.010647800926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45985.010647800926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45985.010647800926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45985.010647800926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45985.010647800926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45985.010647800926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45985.010647800926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45985.010647800926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45985.010647800926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45985.010647800926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45985.010647800926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45985.010647800926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45985.010647800926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45985.010647800926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45985.010647800926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45985.010647800926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45985.010647800926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45985.010647800926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45985.010647800926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45985.010647800926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45985.010647800926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45985.010647800926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45985.010647800926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45985.010647800926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45985.010647800926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45985.010647800926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45985.010647800926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45985.010647800926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45985.010647800926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45985.010647800926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45985.010647800926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45985.010647800926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45985.010647800926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45985.010647800926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45985.010647800926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45985.010647800926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45985.010647800926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45985.010647800926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45985.010647800926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45985.010647800926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45985.010647800926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45985.010647800926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45985.010647800926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45985.010647800926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45985.010647800926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ref="G358:G403" ca="1" si="6">IFERROR(NOW()-F358,"")</f>
        <v>45985.010647800926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45985.010647800926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45985.010647800926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45985.010647800926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45985.010647800926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45985.010647800926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45985.010647800926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45985.010647800926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45985.010647800926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45985.010647800926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45985.010647800926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45985.010647800926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45985.010647800926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45985.010647800926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45985.010647800926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45985.010647800926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45985.010647800926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45985.010647800926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45985.010647800926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45985.010647800926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45985.010647800926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45985.010647800926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45985.010647800926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45985.010647800926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45985.010647800926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45985.010647800926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45985.010647800926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45985.010647800926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45985.010647800926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45985.010647800926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45985.010647800926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45985.010647800926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45985.010647800926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45985.010647800926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45985.010647800926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45985.010647800926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45985.010647800926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45985.010647800926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45985.010647800926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45985.010647800926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45985.010647800926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45985.010647800926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45985.010647800926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45985.010647800926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45985.010647800926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45985.010647800926</v>
      </c>
      <c r="H403" s="95"/>
      <c r="I403" s="113" t="str">
        <f>IFERROR(VLOOKUP(D403,DB!A:F,6,0),"")</f>
        <v/>
      </c>
      <c r="J403" s="113" t="str">
        <f>IFERROR(VLOOKUP(D403,DB!A:G,7,0),"")</f>
        <v/>
      </c>
      <c r="K403" s="97"/>
      <c r="L403" s="91" t="str">
        <f>IFERROR(VLOOKUP(D403,DB!A:I,9,0),"")</f>
        <v/>
      </c>
    </row>
  </sheetData>
  <dataValidations count="2">
    <dataValidation allowBlank="1" showInputMessage="1" showErrorMessage="1" sqref="E1" xr:uid="{A4F81451-56CC-4543-9497-104C4E44EE4B}"/>
    <dataValidation type="list" allowBlank="1" showInputMessage="1" showErrorMessage="1" sqref="E2:E40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2"/>
  <sheetViews>
    <sheetView workbookViewId="0">
      <selection activeCell="E6" sqref="E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39121</v>
      </c>
      <c r="B2" s="37" t="str">
        <f>IFERROR(VLOOKUP(D2,DB!A:K,11,0),"")</f>
        <v>R5</v>
      </c>
      <c r="C2" s="37">
        <v>3</v>
      </c>
      <c r="D2" s="106" t="s">
        <v>36011</v>
      </c>
      <c r="E2" s="37" t="s">
        <v>39021</v>
      </c>
      <c r="F2" s="38">
        <v>45891.832060185188</v>
      </c>
      <c r="G2" s="108">
        <f ca="1">IFERROR(NOW()-F2,"")</f>
        <v>93.178587615737342</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39102</v>
      </c>
      <c r="F3" s="38">
        <v>45926.188877314817</v>
      </c>
      <c r="G3" s="108">
        <f t="shared" ref="G3" ca="1" si="0">IFERROR(NOW()-F3,"")</f>
        <v>58.821770486109017</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39102</v>
      </c>
      <c r="F4" s="110">
        <v>45948.661111111112</v>
      </c>
      <c r="G4" s="111">
        <f t="shared" ref="G4" ca="1" si="1">IFERROR(NOW()-F4,"")</f>
        <v>36.349536689813249</v>
      </c>
      <c r="H4" s="110">
        <v>45948.661111111112</v>
      </c>
      <c r="I4" s="109" t="str">
        <f>IFERROR(VLOOKUP(D4,DB!A:F,6,0),"")</f>
        <v>SCECO</v>
      </c>
      <c r="J4" s="109" t="str">
        <f>IFERROR(VLOOKUP(D4,DB!A:G,7,0),"")</f>
        <v>Dead</v>
      </c>
      <c r="K4" s="109" t="s">
        <v>39126</v>
      </c>
      <c r="L4" s="109" t="str">
        <f>IFERROR(VLOOKUP(D4,DB!A:I,9,0),"")</f>
        <v>Latis</v>
      </c>
    </row>
    <row r="5" spans="1:13" ht="30.75">
      <c r="A5" s="109" t="s">
        <v>39127</v>
      </c>
      <c r="B5" s="109" t="str">
        <f>IFERROR(VLOOKUP(D5,DB!A:K,11,0),"")</f>
        <v>R5</v>
      </c>
      <c r="C5" s="109">
        <v>1</v>
      </c>
      <c r="D5" s="109" t="s">
        <v>36518</v>
      </c>
      <c r="E5" s="109" t="s">
        <v>39021</v>
      </c>
      <c r="F5" s="122">
        <v>45981.373298611114</v>
      </c>
      <c r="G5" s="111">
        <f ca="1">IFERROR(NOW()-F5,"")</f>
        <v>3.6373491898120847</v>
      </c>
      <c r="H5" s="122">
        <v>45981.360798611109</v>
      </c>
      <c r="I5" s="109" t="str">
        <f>IFERROR(VLOOKUP(D5,DB!A:F,6,0),"")</f>
        <v>SCECO</v>
      </c>
      <c r="J5" s="109" t="str">
        <f>IFERROR(VLOOKUP(D5,DB!A:G,7,0),"")</f>
        <v>Dead</v>
      </c>
      <c r="K5" s="109" t="s">
        <v>39128</v>
      </c>
      <c r="L5" s="109" t="str">
        <f>IFERROR(VLOOKUP(D5,DB!A:I,9,0),"")</f>
        <v>Latis</v>
      </c>
    </row>
    <row r="6" spans="1:13">
      <c r="A6" s="109" t="s">
        <v>39129</v>
      </c>
      <c r="B6" s="109" t="str">
        <f>IFERROR(VLOOKUP(D6,DB!A:K,11,0),"")</f>
        <v>R5</v>
      </c>
      <c r="C6" s="109">
        <v>1</v>
      </c>
      <c r="D6" s="109" t="s">
        <v>34354</v>
      </c>
      <c r="E6" s="109" t="s">
        <v>39102</v>
      </c>
      <c r="F6" s="109"/>
      <c r="G6" s="111">
        <f ca="1">IFERROR(NOW()-F6,"")</f>
        <v>45985.010647800926</v>
      </c>
      <c r="H6" s="122">
        <v>45984.988541666666</v>
      </c>
      <c r="I6" s="109" t="str">
        <f>IFERROR(VLOOKUP(D6,DB!A:F,6,0),"")</f>
        <v>SCECO</v>
      </c>
      <c r="J6" s="109" t="str">
        <f>IFERROR(VLOOKUP(D6,DB!A:G,7,0),"")</f>
        <v>Good</v>
      </c>
      <c r="K6" s="109" t="s">
        <v>39130</v>
      </c>
      <c r="L6" s="109" t="str">
        <f>IFERROR(VLOOKUP(D6,DB!A:I,9,0),"")</f>
        <v>Latis</v>
      </c>
    </row>
    <row r="7" spans="1:13">
      <c r="A7" s="109"/>
      <c r="B7" s="109" t="str">
        <f>IFERROR(VLOOKUP(D7,DB!A:K,11,0),"")</f>
        <v/>
      </c>
      <c r="C7" s="109"/>
      <c r="D7" s="109"/>
      <c r="E7" s="109"/>
      <c r="F7" s="109"/>
      <c r="G7" s="111">
        <f ca="1">IFERROR(NOW()-F7,"")</f>
        <v>45985.010647800926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45985.010647800926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45985.010647800926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45985.010647800926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45985.010647800926</v>
      </c>
      <c r="H11" s="109"/>
      <c r="I11" s="109" t="str">
        <f>IFERROR(VLOOKUP(D11,DB!A:F,6,0),"")</f>
        <v/>
      </c>
      <c r="J11" s="109" t="str">
        <f>IFERROR(VLOOKUP(D11,DB!A:G,7,0),"")</f>
        <v/>
      </c>
      <c r="K11" s="109"/>
      <c r="L11" s="109" t="str">
        <f>IFERROR(VLOOKUP(D11,DB!A:I,9,0),"")</f>
        <v/>
      </c>
    </row>
    <row r="12" spans="1:13">
      <c r="A12" s="109"/>
      <c r="B12" s="109" t="str">
        <f>IFERROR(VLOOKUP(D12,DB!A:K,11,0),"")</f>
        <v/>
      </c>
      <c r="C12" s="109"/>
      <c r="D12" s="143"/>
      <c r="E12" s="109"/>
      <c r="F12" s="109"/>
      <c r="G12" s="111">
        <f ca="1">IFERROR(NOW()-F12,"")</f>
        <v>45985.010647800926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45985.010647800926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45985.010647800926</v>
      </c>
      <c r="H14" s="109"/>
      <c r="I14" s="109" t="str">
        <f>IFERROR(VLOOKUP(D14,DB!A:F,6,0),"")</f>
        <v/>
      </c>
      <c r="J14" s="109" t="str">
        <f>IFERROR(VLOOKUP(D14,DB!A:G,7,0),"")</f>
        <v/>
      </c>
      <c r="K14" s="109"/>
      <c r="L14" s="109" t="str">
        <f>IFERROR(VLOOKUP(D14,DB!A:I,9,0),"")</f>
        <v/>
      </c>
    </row>
    <row r="15" spans="1:13">
      <c r="A15" s="109"/>
      <c r="B15" s="109" t="str">
        <f>IFERROR(VLOOKUP(D15,DB!A:K,11,0),"")</f>
        <v/>
      </c>
      <c r="C15" s="109"/>
      <c r="D15" s="143"/>
      <c r="E15" s="109"/>
      <c r="F15" s="109"/>
      <c r="G15" s="111">
        <f ca="1">IFERROR(NOW()-F15,"")</f>
        <v>45985.010647800926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45985.010647800926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45985.010647800926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45985.010647800926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45985.010647800926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45985.010647800926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45985.010647800926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45985.010647800926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45985.010647800926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45985.010647800926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45985.010647800926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45985.010647800926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45985.010647800926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45985.010647800926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45985.010647800926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45985.010647800926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45985.010647800926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45985.010647800926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45985.010647800926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45985.010647800926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45985.010647800926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45985.010647800926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45985.010647800926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45985.010647800926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45985.010647800926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45985.010647800926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45985.010647800926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45985.010647800926</v>
      </c>
      <c r="H42" s="109"/>
      <c r="I42" s="109" t="str">
        <f>IFERROR(VLOOKUP(D42,DB!A:F,6,0),"")</f>
        <v/>
      </c>
      <c r="J42" s="109" t="str">
        <f>IFERROR(VLOOKUP(D42,DB!A:G,7,0),"")</f>
        <v/>
      </c>
      <c r="K42" s="109"/>
      <c r="L42" s="109" t="str">
        <f>IFERROR(VLOOKUP(D42,DB!A:I,9,0),"")</f>
        <v/>
      </c>
    </row>
    <row r="43" spans="1:12">
      <c r="A43" s="125"/>
      <c r="B43" s="125" t="str">
        <f>IFERROR(VLOOKUP(D43,DB!A:K,11,0),"")</f>
        <v/>
      </c>
      <c r="C43" s="125"/>
      <c r="D43" s="125"/>
      <c r="E43" s="125"/>
      <c r="F43" s="126"/>
      <c r="G43" s="111">
        <f ca="1">IFERROR(NOW()-F43,"")</f>
        <v>45985.010647800926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45985.010647800926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45985.010647800926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45985.010647800926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45985.010647800926</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45985.010647800926</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45985.010647800926</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45985.010647800926</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45985.010647800926</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45985.010647800926</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45985.010647800926</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45985.010647800926</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45985.010647800926</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45985.010647800926</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45985.010647800926</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45985.010647800926</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45985.010647800926</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45985.010647800926</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45985.010647800926</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45985.010647800926</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45985.010647800926</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45985.010647800926</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45985.010647800926</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45985.010647800926</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45985.010647800926</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45985.010647800926</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45985.010647800926</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45985.010647800926</v>
      </c>
      <c r="H70" s="126"/>
      <c r="I70" s="125" t="str">
        <f>IFERROR(VLOOKUP(D70,DB!A:F,6,0),"")</f>
        <v/>
      </c>
      <c r="J70" s="125" t="str">
        <f>IFERROR(VLOOKUP(D70,DB!A:G,7,0),"")</f>
        <v/>
      </c>
      <c r="K70" s="125"/>
      <c r="L70" s="125" t="str">
        <f>IFERROR(VLOOKUP(D70,DB!A:I,9,0),"")</f>
        <v/>
      </c>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tabSelected="1"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c r="C2" s="146"/>
      <c r="D2" s="145"/>
      <c r="E2" s="109"/>
      <c r="F2" s="150"/>
      <c r="G2" s="75"/>
      <c r="H2" s="150"/>
      <c r="I2" s="145"/>
      <c r="J2" s="145"/>
      <c r="K2" s="148"/>
      <c r="L2" s="149"/>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45985.010647800926</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45985.010647800926</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45985.010647800926</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45985.010647800926</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45985.010647800926</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45985.010647800926</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45985.010647800926</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45985.010647800926</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45985.010647800926</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45985.010647800926</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45985.010647800926</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45985.010647800926</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45985.010647800926</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45985.010647800926</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45985.010647800926</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45985.010647800926</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45985.010647800926</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45985.010647800926</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45985.010647800926</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45985.010647800926</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45985.010647800926</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45985.010647800926</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45985.010647800926</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45985.010647800926</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45985.010647800926</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45985.010647800926</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45985.010647800926</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45985.010647800926</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45985.010647800926</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45985.010647800926</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45985.010647800926</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45985.010647800926</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45985.010647800926</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45985.010647800926</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45985.010647800926</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45985.010647800926</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45985.010647800926</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45985.010647800926</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45985.010647800926</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45985.010647800926</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45985.010647800926</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45985.010647800926</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45985.010647800926</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2025-11-23T21:17:14Z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