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35" documentId="120_S{2AC9BD13-BADA-5192-A53E-5A8FF88502F6}" xr6:coauthVersionLast="47" xr6:coauthVersionMax="47" xr10:uidLastSave="{6864FDBD-8CF3-4B0A-BE37-3AAF2E6B370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<sst xmlns="http://schemas.openxmlformats.org/spreadsheetml/2006/main" count="181565" uniqueCount="39151">
  <si>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</si>
  <si>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</si>
  <si>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</si>
  <si>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</si>
  <si>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</si>
  <si>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</si>
  <si>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</si>
  <si>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</si>
  <si>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</si>
  <si>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</si>
  <si>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</si>
  <si>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</si>
  <si>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</si>
  <si>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</si>
  <si>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</si>
  <si>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</si>
  <si>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</si>
  <si>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</si>
  <si>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</si>
  <si>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</si>
  <si>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</si>
  <si>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</si>
  <si>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</si>
  <si>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</si>
  <si>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</si>
  <si>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</si>
  <si>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</si>
  <si>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</si>
  <si>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</si>
  <si>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</si>
  <si>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</si>
  <si>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</si>
  <si>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</si>
  <si>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</si>
  <si>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</si>
  <si>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</si>
  <si>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</si>
  <si>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</si>
  <si>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</si>
  <si>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</si>
  <si>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</si>
  <si>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</si>
  <si>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</si>
  <si>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</si>
  <si>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</si>
  <si>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</si>
  <si>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</si>
  <si>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</si>
  <si>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</si>
  <si>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</si>
  <si>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</si>
  <si>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</si>
  <si>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</si>
  <si>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</si>
  <si>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</si>
  <si>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</si>
  <si>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</si>
  <si>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</si>
  <si>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</si>
  <si>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</si>
  <si>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</si>
  <si>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</si>
  <si>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</si>
  <si>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</si>
  <si>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</si>
  <si>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</si>
  <si>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</si>
  <si>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</si>
  <si>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</si>
  <si>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</si>
  <si>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</si>
  <si>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</si>
  <si>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</si>
  <si>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</si>
  <si>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</si>
  <si>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</si>
  <si>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</si>
  <si>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</si>
  <si>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</si>
  <si>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</si>
  <si>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</si>
  <si>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</si>
  <si>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</si>
  <si>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</si>
  <si>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</si>
  <si>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</si>
  <si>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</si>
  <si>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</si>
  <si>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</si>
  <si>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</si>
  <si>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</si>
  <si>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</si>
  <si>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</si>
  <si>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</si>
  <si>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</si>
  <si>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</si>
  <si>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</si>
  <si>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</si>
  <si>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</si>
  <si>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</si>
  <si>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</si>
  <si>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</si>
  <si>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</si>
  <si>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</si>
  <si>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</si>
  <si>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</si>
  <si>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</si>
  <si>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</si>
  <si>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</si>
  <si>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</si>
  <si>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</si>
  <si>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</si>
  <si>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</si>
  <si>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</si>
  <si>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</si>
  <si>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</si>
  <si>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</si>
  <si>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</si>
  <si>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</si>
  <si>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</si>
  <si>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</si>
  <si>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</si>
  <si>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</si>
  <si>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</si>
  <si>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</si>
  <si>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</si>
  <si>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</si>
  <si>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</si>
  <si>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</si>
  <si>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</si>
  <si>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</si>
  <si>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</si>
  <si>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</si>
  <si>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</si>
  <si>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</si>
  <si>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</si>
  <si>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</si>
  <si>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</si>
  <si>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</si>
  <si>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</si>
  <si>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</si>
  <si>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</si>
  <si>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</si>
  <si>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</si>
  <si>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</si>
  <si>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</si>
  <si>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</si>
  <si>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</si>
  <si>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</si>
  <si>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</si>
  <si>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</si>
  <si>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</si>
  <si>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</si>
  <si>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</si>
  <si>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</si>
  <si>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</si>
  <si>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</si>
  <si>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</si>
  <si>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</si>
  <si>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</si>
  <si>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</si>
  <si>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</si>
  <si>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</si>
  <si>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</si>
  <si>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</si>
  <si>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</si>
  <si>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</si>
  <si>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</si>
  <si>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</si>
  <si>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</si>
  <si>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</si>
  <si>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</si>
  <si>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</si>
  <si>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</si>
  <si>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</si>
  <si>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</si>
  <si>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</si>
  <si>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</si>
  <si>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</si>
  <si>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</si>
  <si>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</si>
  <si>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</si>
  <si>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</si>
  <si>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</si>
  <si>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</si>
  <si>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</si>
  <si>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</si>
  <si>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</si>
  <si>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</si>
  <si>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</si>
  <si>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</si>
  <si>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</si>
  <si>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</si>
  <si>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</si>
  <si>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</si>
  <si>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</si>
  <si>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</si>
  <si>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</si>
  <si>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</si>
  <si>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</si>
  <si>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</si>
  <si>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</si>
  <si>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</si>
  <si>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</si>
  <si>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</si>
  <si>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</si>
  <si>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</si>
  <si>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</si>
  <si>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</si>
  <si>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</si>
  <si>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</si>
  <si>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</si>
  <si>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</si>
  <si>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</si>
  <si>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</si>
  <si>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</si>
  <si>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</si>
  <si>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</si>
  <si>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</si>
  <si>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</si>
  <si>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</si>
  <si>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</si>
  <si>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</si>
  <si>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</si>
  <si>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</si>
  <si>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</si>
  <si>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</si>
  <si>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</si>
  <si>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</si>
  <si>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</si>
  <si>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</si>
  <si>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</si>
  <si>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</si>
  <si>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</si>
  <si>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</si>
  <si>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</si>
  <si>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</si>
  <si>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</si>
  <si>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</si>
  <si>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</si>
  <si>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</si>
  <si>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</si>
  <si>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</si>
  <si>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</si>
  <si>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</si>
  <si>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</si>
  <si>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</si>
  <si>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</si>
  <si>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</si>
  <si>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</si>
  <si>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</si>
  <si>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</si>
  <si>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</si>
  <si>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</si>
  <si>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</si>
  <si>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</si>
  <si>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</si>
  <si>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</si>
  <si>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</si>
  <si>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</si>
  <si>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</si>
  <si>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</si>
  <si>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</si>
  <si>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</si>
  <si>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</si>
  <si>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</si>
  <si>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</si>
  <si>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</si>
  <si>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</si>
  <si>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</si>
  <si>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</si>
  <si>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</si>
  <si>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</si>
  <si>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</si>
  <si>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</si>
  <si>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</si>
  <si>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</si>
  <si>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</si>
  <si>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</si>
  <si>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</si>
  <si>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</si>
  <si>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</si>
  <si>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</si>
  <si>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</si>
  <si>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</si>
  <si>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</si>
  <si>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</si>
  <si>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</si>
  <si>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</si>
  <si>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</si>
  <si>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</si>
  <si>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</si>
  <si>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</si>
  <si>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</si>
  <si>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</si>
  <si>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</si>
  <si>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</si>
  <si>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</si>
  <si>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</si>
  <si>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</si>
  <si>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</si>
  <si>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</si>
  <si>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</si>
  <si>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</si>
  <si>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</si>
  <si>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</si>
  <si>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</si>
  <si>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</si>
  <si>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</si>
  <si>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</si>
  <si>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</si>
  <si>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</si>
  <si>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</si>
  <si>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</si>
  <si>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</si>
  <si>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</si>
  <si>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</si>
  <si>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</si>
  <si>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</si>
  <si>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</si>
  <si>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</si>
  <si>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</si>
  <si>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</si>
  <si>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</si>
  <si>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</si>
  <si>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</si>
  <si>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</si>
  <si>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</si>
  <si>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</si>
  <si>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</si>
  <si>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</si>
  <si>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</si>
  <si>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</si>
  <si>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</si>
  <si>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</si>
  <si>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</si>
  <si>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</si>
  <si>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</si>
  <si>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</si>
  <si>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</si>
  <si>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</si>
  <si>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</si>
  <si>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</si>
  <si>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</si>
  <si>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</si>
  <si>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</si>
  <si>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</si>
  <si>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</si>
  <si>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</si>
  <si>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</si>
  <si>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</si>
  <si>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</si>
  <si>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</si>
  <si>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</si>
  <si>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</si>
  <si>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</si>
  <si>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</si>
  <si>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</si>
  <si>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</si>
  <si>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</si>
  <si>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</si>
  <si>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</si>
  <si>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</si>
  <si>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</si>
  <si>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</si>
  <si>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</si>
  <si>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</si>
  <si>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</si>
  <si>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</si>
  <si>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</si>
  <si>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</si>
  <si>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</si>
  <si>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</si>
  <si>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</si>
  <si>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</si>
  <si>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</si>
  <si>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</si>
  <si>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</si>
  <si>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</si>
  <si>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</si>
  <si>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</si>
  <si>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</si>
  <si>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</si>
  <si>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</si>
  <si>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</si>
  <si>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</si>
  <si>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</si>
  <si>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</si>
  <si>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</si>
  <si>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</si>
  <si>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</si>
  <si>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</si>
  <si>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</si>
  <si>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</si>
  <si>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</si>
  <si>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</si>
  <si>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</si>
  <si>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</si>
  <si>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</si>
  <si>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</si>
  <si>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</si>
  <si>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</si>
  <si>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</si>
  <si>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</si>
  <si>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</si>
  <si>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</si>
  <si>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</si>
  <si>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</si>
  <si>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</si>
  <si>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</si>
  <si>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</si>
  <si>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</si>
  <si>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</si>
  <si>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</si>
  <si>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</si>
  <si>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</si>
  <si>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</si>
  <si>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</si>
  <si>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</si>
  <si>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</si>
  <si>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</si>
  <si>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</si>
  <si>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</si>
  <si>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</si>
  <si>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</si>
  <si>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</si>
  <si>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</si>
  <si>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</si>
  <si>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</si>
  <si>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</si>
  <si>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</si>
  <si>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</si>
  <si>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</si>
  <si>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</si>
  <si>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</si>
  <si>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</si>
  <si>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</si>
  <si>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</si>
  <si>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</si>
  <si>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</si>
  <si>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</si>
  <si>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</si>
  <si>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</si>
  <si>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</si>
  <si>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</si>
  <si>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</si>
  <si>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</si>
  <si>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</si>
  <si>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</si>
  <si>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</si>
  <si>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</si>
  <si>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</si>
  <si>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</si>
  <si>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</si>
  <si>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</si>
  <si>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</si>
  <si>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</si>
  <si>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</si>
  <si>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</si>
  <si>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</si>
  <si>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</si>
  <si>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</si>
  <si>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</si>
  <si>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</si>
  <si>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</si>
  <si>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</si>
  <si>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</si>
  <si>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</si>
  <si>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</si>
  <si>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</si>
  <si>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</si>
  <si>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</si>
  <si>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</si>
  <si>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</si>
  <si>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</si>
  <si>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</si>
  <si>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</si>
  <si>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</si>
  <si>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</si>
  <si>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</si>
  <si>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</si>
  <si>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</si>
  <si>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</si>
  <si>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</si>
  <si>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</si>
  <si>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</si>
  <si>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</si>
  <si>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</si>
  <si>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</si>
  <si>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</si>
  <si>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</si>
  <si>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</si>
  <si>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</si>
  <si>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</si>
  <si>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</si>
  <si>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</si>
  <si>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</si>
  <si>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</si>
  <si>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</si>
  <si>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</si>
  <si>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</si>
  <si>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</si>
  <si>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</si>
  <si>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</si>
  <si>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</si>
  <si>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</si>
  <si>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</si>
  <si>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</si>
  <si>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</si>
  <si>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</si>
  <si>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</si>
  <si>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</si>
  <si>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</si>
  <si>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</si>
  <si>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</si>
  <si>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</si>
  <si>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</si>
  <si>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</si>
  <si>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</si>
  <si>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</si>
  <si>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</si>
  <si>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</si>
  <si>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</si>
  <si>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</si>
  <si>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</si>
  <si>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</si>
  <si>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</si>
  <si>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</si>
  <si>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</si>
  <si>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</si>
  <si>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</si>
  <si>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</si>
  <si>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</si>
  <si>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</si>
  <si>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</si>
  <si>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</si>
  <si>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</si>
  <si>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</si>
  <si>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</si>
  <si>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</si>
  <si>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</si>
  <si>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</si>
  <si>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</si>
  <si>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</si>
  <si>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</si>
  <si>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</si>
  <si>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</si>
  <si>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</si>
  <si>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</si>
  <si>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</si>
  <si>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</si>
  <si>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</si>
  <si>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</si>
  <si>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</si>
  <si>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</si>
  <si>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</si>
  <si>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</si>
  <si>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</si>
  <si>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</si>
  <si>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</si>
  <si>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</si>
  <si>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</si>
  <si>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</si>
  <si>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</si>
  <si>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</si>
  <si>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</si>
  <si>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</si>
  <si>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</si>
  <si>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</si>
  <si>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</si>
  <si>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</si>
  <si>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</si>
  <si>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</si>
  <si>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</si>
  <si>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</si>
  <si>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</si>
  <si>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</si>
  <si>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</si>
  <si>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</si>
  <si>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</si>
  <si>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</si>
  <si>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</si>
  <si>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</si>
  <si>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</si>
  <si>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</si>
  <si>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</si>
  <si>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</si>
  <si>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</si>
  <si>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</si>
  <si>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</si>
  <si>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</si>
  <si>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</si>
  <si>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</si>
  <si>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</si>
  <si>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</si>
  <si>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</si>
  <si>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</si>
  <si>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</si>
  <si>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</si>
  <si>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</si>
  <si>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</si>
  <si>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</si>
  <si>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</si>
  <si>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</si>
  <si>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</si>
  <si>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</si>
  <si>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</si>
  <si>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</si>
  <si>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</si>
  <si>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</si>
  <si>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</si>
  <si>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</si>
  <si>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</si>
  <si>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</si>
  <si>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</si>
  <si>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</si>
  <si>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</si>
  <si>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</si>
  <si>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</si>
  <si>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</si>
  <si>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</si>
  <si>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</si>
  <si>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</si>
  <si>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</si>
  <si>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</si>
  <si>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</si>
  <si>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</si>
  <si>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</si>
  <si>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</si>
  <si>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</si>
  <si>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</si>
  <si>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</si>
  <si>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</si>
  <si>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</si>
  <si>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</si>
  <si>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</si>
  <si>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</si>
  <si>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</si>
  <si>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</si>
  <si>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</si>
  <si>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</si>
  <si>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</si>
  <si>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</si>
  <si>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</si>
  <si>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</si>
  <si>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</si>
  <si>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</si>
  <si>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</si>
  <si>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</si>
  <si>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</si>
  <si>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</si>
  <si>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</si>
  <si>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</si>
  <si>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</si>
  <si>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</si>
  <si>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</si>
  <si>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</si>
  <si>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</si>
  <si>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</si>
  <si>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</si>
  <si>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</si>
  <si>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</si>
  <si>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</si>
  <si>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</si>
  <si>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</si>
  <si>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</si>
  <si>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</si>
  <si>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</si>
  <si>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</si>
  <si>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</si>
  <si>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</si>
  <si>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</si>
  <si>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</si>
  <si>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</si>
  <si>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</si>
  <si>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</si>
  <si>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</si>
  <si>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</si>
  <si>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</si>
  <si>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</si>
  <si>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</si>
  <si>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</si>
  <si>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</si>
  <si>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</si>
  <si>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</si>
  <si>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</si>
  <si>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</si>
  <si>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</si>
  <si>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</si>
  <si>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</si>
  <si>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</si>
  <si>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</si>
  <si>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</si>
  <si>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</si>
  <si>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</si>
  <si>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</si>
  <si>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</si>
  <si>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</si>
  <si>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</si>
  <si>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</si>
  <si>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</si>
  <si>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</si>
  <si>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</si>
  <si>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</si>
  <si>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</si>
  <si>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</si>
  <si>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</si>
  <si>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</si>
  <si>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</si>
  <si>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</si>
  <si>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</si>
  <si>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</si>
  <si>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</si>
  <si>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</si>
  <si>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</si>
  <si>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</si>
  <si>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</si>
  <si>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</si>
  <si>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</si>
  <si>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</si>
  <si>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</si>
  <si>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</si>
  <si>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</si>
  <si>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</si>
  <si>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</si>
  <si>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</si>
  <si>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</si>
  <si>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</si>
  <si>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</si>
  <si>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</si>
  <si>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</si>
  <si>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</si>
  <si>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</si>
  <si>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</si>
  <si>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</si>
  <si>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</si>
  <si>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</si>
  <si>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</si>
  <si>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</si>
  <si>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</si>
  <si>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</si>
  <si>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</si>
  <si>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</si>
  <si>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</si>
  <si>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</si>
  <si>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</si>
  <si>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</si>
  <si>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</si>
  <si>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</si>
  <si>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</si>
  <si>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</si>
  <si>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</si>
  <si>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</si>
  <si>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</si>
  <si>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</si>
  <si>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</si>
  <si>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</si>
  <si>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</si>
  <si>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</si>
  <si>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</si>
  <si>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</si>
  <si>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</si>
  <si>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</si>
  <si>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</si>
  <si>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</si>
  <si>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</si>
  <si>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</si>
  <si>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</si>
  <si>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</si>
  <si>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</si>
  <si>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</si>
  <si>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</si>
  <si>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</si>
  <si>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</si>
  <si>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</si>
  <si>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</si>
  <si>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</si>
  <si>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</si>
  <si>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</si>
  <si>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</si>
  <si>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</si>
  <si>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</si>
  <si>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</si>
  <si>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</si>
  <si>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</si>
  <si>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</si>
  <si>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</si>
  <si>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</si>
  <si>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</si>
  <si>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</si>
  <si>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</si>
  <si>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</si>
  <si>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</si>
  <si>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</si>
  <si>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</si>
  <si>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</si>
  <si>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</si>
  <si>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</si>
  <si>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</si>
  <si>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</si>
  <si>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</si>
  <si>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</si>
  <si>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</si>
  <si>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</si>
  <si>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</si>
  <si>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</si>
  <si>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</si>
  <si>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</si>
  <si>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</si>
  <si>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</si>
  <si>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</si>
  <si>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</si>
  <si>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</si>
  <si>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</si>
  <si>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</si>
  <si>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</si>
  <si>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</si>
  <si>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</si>
  <si>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</si>
  <si>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</si>
  <si>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</si>
  <si>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</si>
  <si>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</si>
  <si>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</si>
  <si>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</si>
  <si>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</si>
  <si>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</si>
  <si>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</si>
  <si>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</si>
  <si>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</si>
  <si>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</si>
  <si>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</si>
  <si>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</si>
  <si>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</si>
  <si>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</si>
  <si>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</si>
  <si>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</si>
  <si>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</si>
  <si>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</si>
  <si>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</si>
  <si>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</si>
  <si>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</si>
  <si>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</si>
  <si>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</si>
  <si>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</si>
  <si>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</si>
  <si>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</si>
  <si>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</si>
  <si>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</si>
  <si>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</si>
  <si>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</si>
  <si>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</si>
  <si>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</si>
  <si>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</si>
  <si>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</si>
  <si>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</si>
  <si>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</si>
  <si>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</si>
  <si>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</si>
  <si>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</si>
  <si>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</si>
  <si>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</si>
  <si>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</si>
  <si>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</si>
  <si>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</si>
  <si>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</si>
  <si>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</si>
  <si>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</si>
  <si>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</si>
  <si>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</si>
  <si>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</si>
  <si>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</si>
  <si>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</si>
  <si>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</si>
  <si>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</si>
  <si>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</si>
  <si>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</si>
  <si>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</si>
  <si>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</si>
  <si>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</si>
  <si>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</si>
  <si>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</si>
  <si>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</si>
  <si>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</si>
  <si>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</si>
  <si>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</si>
  <si>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</si>
  <si>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</si>
  <si>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</si>
  <si>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</si>
  <si>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</si>
  <si>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</si>
  <si>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</si>
  <si>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</si>
  <si>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</si>
  <si>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</si>
  <si>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</si>
  <si>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</si>
  <si>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</si>
  <si>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</si>
  <si>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</si>
  <si>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</si>
  <si>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</si>
  <si>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</si>
  <si>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</si>
  <si>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</si>
  <si>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</si>
  <si>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</si>
  <si>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</si>
  <si>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</si>
  <si>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</si>
  <si>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</si>
  <si>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</si>
  <si>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</si>
  <si>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</si>
  <si>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</si>
  <si>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</si>
  <si>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</si>
  <si>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</si>
  <si>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</si>
  <si>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</si>
  <si>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</si>
  <si>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</si>
  <si>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</si>
  <si>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</si>
  <si>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</si>
  <si>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</si>
  <si>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</si>
  <si>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</si>
  <si>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</si>
  <si>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</si>
  <si>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</si>
  <si>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</si>
  <si>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</si>
  <si>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</si>
  <si>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</si>
  <si>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</si>
  <si>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</si>
  <si>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</si>
  <si>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</si>
  <si>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</si>
  <si>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</si>
  <si>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</si>
  <si>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</si>
  <si>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</si>
  <si>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</si>
  <si>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</si>
  <si>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</si>
  <si>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</si>
  <si>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</si>
  <si>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</si>
  <si>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</si>
  <si>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</si>
  <si>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</si>
  <si>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</si>
  <si>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</si>
  <si>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</si>
  <si>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</si>
  <si>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</si>
  <si>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</si>
  <si>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</si>
  <si>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</si>
  <si>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</si>
  <si>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</si>
  <si>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</si>
  <si>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</si>
  <si>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</si>
  <si>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</si>
  <si>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</si>
  <si>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</si>
  <si>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</si>
  <si>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</si>
  <si>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</si>
  <si>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</si>
  <si>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</si>
  <si>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</si>
  <si>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</si>
  <si>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</si>
  <si>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</si>
  <si>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</si>
  <si>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</si>
  <si>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</si>
  <si>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</si>
  <si>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</si>
  <si>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</si>
  <si>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</si>
  <si>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</si>
  <si>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</si>
  <si>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</si>
  <si>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</si>
  <si>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</si>
  <si>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</si>
  <si>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</si>
  <si>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</si>
  <si>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</si>
  <si>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</si>
  <si>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</si>
  <si>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</si>
  <si>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</si>
  <si>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</si>
  <si>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</si>
  <si>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</si>
  <si>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</si>
  <si>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</si>
  <si>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</si>
  <si>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</si>
  <si>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</si>
  <si>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</si>
  <si>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</si>
  <si>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</si>
  <si>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</si>
  <si>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</si>
  <si>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</si>
  <si>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</si>
  <si>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</si>
  <si>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</si>
  <si>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</si>
  <si>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</si>
  <si>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</si>
  <si>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</si>
  <si>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</si>
  <si>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</si>
  <si>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</si>
  <si>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</si>
  <si>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</si>
  <si>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</si>
  <si>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</si>
  <si>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</si>
  <si>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</si>
  <si>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</si>
  <si>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</si>
  <si>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</si>
  <si>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</si>
  <si>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</si>
  <si>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</si>
  <si>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</si>
  <si>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</si>
  <si>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</si>
  <si>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</si>
  <si>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</si>
  <si>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</si>
  <si>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</si>
  <si>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</si>
  <si>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</si>
  <si>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</si>
  <si>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</si>
  <si>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</si>
  <si>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</si>
  <si>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</si>
  <si>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</si>
  <si>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</si>
  <si>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</si>
  <si>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</si>
  <si>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</si>
  <si>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</si>
  <si>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</si>
  <si>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</si>
  <si>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</si>
  <si>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</si>
  <si>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</si>
  <si>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</si>
  <si>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</si>
  <si>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</si>
  <si>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</si>
  <si>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</si>
  <si>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</si>
  <si>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</si>
  <si>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</si>
  <si>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</si>
  <si>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</si>
  <si>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</si>
  <si>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</si>
  <si>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</si>
  <si>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</si>
  <si>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</si>
  <si>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</si>
  <si>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</si>
  <si>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</si>
  <si>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</si>
  <si>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</si>
  <si>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</si>
  <si>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</si>
  <si>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</si>
  <si>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</si>
  <si>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</si>
  <si>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</si>
  <si>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</si>
  <si>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</si>
  <si>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</si>
  <si>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</si>
  <si>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</si>
  <si>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</si>
  <si>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</si>
  <si>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</si>
  <si>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</si>
  <si>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</si>
  <si>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</si>
  <si>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</si>
  <si>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</si>
  <si>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</si>
  <si>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</si>
  <si>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</si>
  <si>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</si>
  <si>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</si>
  <si>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</si>
  <si>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</si>
  <si>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</si>
  <si>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</si>
  <si>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</si>
  <si>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</si>
  <si>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</si>
  <si>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</si>
  <si>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</si>
  <si>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</si>
  <si>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</si>
  <si>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</si>
  <si>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</si>
  <si>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</si>
  <si>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</si>
  <si>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</si>
  <si>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</si>
  <si>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</si>
  <si>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</si>
  <si>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</si>
  <si>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</si>
  <si>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</si>
  <si>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</si>
  <si>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</si>
  <si>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</si>
  <si>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</si>
  <si>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</si>
  <si>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</si>
  <si>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</si>
  <si>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</si>
  <si>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</si>
  <si>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</si>
  <si>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</si>
  <si>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</si>
  <si>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</si>
  <si>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</si>
  <si>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</si>
  <si>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</si>
  <si>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</si>
  <si>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</si>
  <si>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</si>
  <si>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</si>
  <si>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</si>
  <si>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</si>
  <si>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</si>
  <si>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</si>
  <si>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</si>
  <si>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</si>
  <si>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</si>
  <si>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</si>
  <si>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</si>
  <si>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</si>
  <si>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</si>
  <si>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</si>
  <si>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</si>
  <si>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</si>
  <si>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</si>
  <si>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</si>
  <si>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</si>
  <si>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</si>
  <si>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</si>
  <si>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</si>
  <si>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</si>
  <si>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</si>
  <si>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</si>
  <si>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</si>
  <si>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</si>
  <si>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</si>
  <si>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</si>
  <si>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</si>
  <si>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</si>
  <si>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</si>
  <si>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</si>
  <si>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</si>
  <si>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</si>
  <si>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</si>
  <si>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</si>
  <si>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</si>
  <si>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</si>
  <si>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</si>
  <si>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</si>
  <si>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</si>
  <si>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</si>
  <si>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</si>
  <si>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</si>
  <si>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</si>
  <si>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</si>
  <si>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</si>
  <si>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</si>
  <si>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</si>
  <si>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</si>
  <si>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</si>
  <si>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</si>
  <si>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</si>
  <si>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</si>
  <si>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</si>
  <si>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</si>
  <si>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</si>
  <si>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</si>
  <si>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</si>
  <si>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</si>
  <si>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</si>
  <si>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</si>
  <si>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</si>
  <si>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</si>
  <si>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</si>
  <si>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</si>
  <si>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</si>
  <si>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</si>
  <si>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</si>
  <si>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</si>
  <si>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</si>
  <si>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</si>
  <si>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</si>
  <si>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</si>
  <si>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</si>
  <si>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</si>
  <si>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</si>
  <si>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</si>
  <si>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</si>
  <si>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</si>
  <si>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</si>
  <si>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</si>
  <si>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</si>
  <si>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</si>
  <si>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</si>
  <si>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</si>
  <si>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</si>
  <si>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</si>
  <si>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</si>
  <si>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</si>
  <si>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</si>
  <si>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</si>
  <si>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</si>
  <si>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</si>
  <si>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</si>
  <si>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</si>
  <si>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</si>
  <si>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</si>
  <si>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</si>
  <si>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</si>
  <si>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</si>
  <si>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</si>
  <si>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</si>
  <si>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</si>
  <si>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</si>
  <si>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</si>
  <si>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</si>
  <si>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</si>
  <si>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</si>
  <si>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</si>
  <si>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</si>
  <si>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</si>
  <si>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</si>
  <si>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</si>
  <si>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</si>
  <si>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</si>
  <si>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</si>
  <si>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</si>
  <si>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</si>
  <si>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</si>
  <si>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</si>
  <si>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</si>
  <si>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</si>
  <si>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</si>
  <si>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</si>
  <si>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</si>
  <si>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</si>
  <si>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</si>
  <si>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</si>
  <si>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</si>
  <si>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</si>
  <si>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</si>
  <si>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</si>
  <si>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</si>
  <si>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</si>
  <si>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</si>
  <si>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</si>
  <si>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</si>
  <si>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</si>
  <si>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</si>
  <si>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</si>
  <si>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</si>
  <si>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</si>
  <si>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</si>
  <si>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</si>
  <si>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</si>
  <si>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</si>
  <si>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</si>
  <si>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</si>
  <si>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</si>
  <si>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</si>
  <si>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</si>
  <si>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</si>
  <si>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</si>
  <si>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</si>
  <si>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</si>
  <si>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</si>
  <si>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</si>
  <si>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</si>
  <si>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</si>
  <si>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</si>
  <si>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</si>
  <si>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</si>
  <si>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</si>
  <si>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</si>
  <si>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</si>
  <si>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</si>
  <si>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</si>
  <si>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</si>
  <si>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</si>
  <si>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</si>
  <si>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</si>
  <si>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</si>
  <si>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</si>
  <si>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</si>
  <si>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</si>
  <si>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</si>
  <si>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</si>
  <si>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</si>
  <si>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</si>
  <si>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</si>
  <si>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</si>
  <si>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</si>
  <si>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</si>
  <si>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</si>
  <si>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</si>
  <si>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</si>
  <si>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</si>
  <si>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</si>
  <si>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</si>
  <si>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</si>
  <si>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</si>
  <si>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</si>
  <si>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</si>
  <si>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</si>
  <si>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</si>
  <si>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</si>
  <si>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</si>
  <si>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</si>
  <si>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</si>
  <si>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</si>
  <si>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</si>
  <si>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</si>
  <si>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</si>
  <si>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</si>
  <si>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</si>
  <si>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</si>
  <si>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</si>
  <si>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</si>
  <si>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</si>
  <si>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</si>
  <si>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</si>
  <si>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</si>
  <si>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</si>
  <si>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</si>
  <si>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</si>
  <si>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</si>
  <si>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</si>
  <si>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</si>
  <si>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</si>
  <si>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</si>
  <si>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</si>
  <si>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</si>
  <si>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</si>
  <si>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</si>
  <si>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</si>
  <si>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</si>
  <si>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</si>
  <si>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</si>
  <si>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</si>
  <si>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</si>
  <si>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</si>
  <si>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</si>
  <si>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</si>
  <si>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</si>
  <si>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</si>
  <si>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</si>
  <si>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</si>
  <si>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</si>
  <si>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</si>
  <si>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</si>
  <si>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</si>
  <si>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</si>
  <si>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</si>
  <si>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</si>
  <si>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</si>
  <si>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</si>
  <si>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</si>
  <si>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</si>
  <si>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</si>
  <si>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</si>
  <si>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</si>
  <si>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</si>
  <si>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</si>
  <si>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</si>
  <si>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</si>
  <si>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</si>
  <si>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</si>
  <si>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</si>
  <si>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</si>
  <si>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</si>
  <si>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</si>
  <si>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</si>
  <si>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</si>
  <si>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</si>
  <si>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</si>
  <si>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</si>
  <si>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</si>
  <si>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</si>
  <si>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</si>
  <si>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</si>
  <si>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</si>
  <si>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</si>
  <si>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</si>
  <si>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</si>
  <si>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</si>
  <si>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</si>
  <si>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</si>
  <si>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</si>
  <si>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</si>
  <si>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</si>
  <si>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</si>
  <si>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</si>
  <si>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</si>
  <si>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</si>
  <si>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</si>
  <si>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</si>
  <si>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</si>
  <si>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</si>
  <si>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</si>
  <si>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</si>
  <si>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</si>
  <si>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</si>
  <si>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</si>
  <si>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</si>
  <si>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</si>
  <si>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</si>
  <si>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</si>
  <si>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</si>
  <si>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</si>
  <si>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</si>
  <si>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</si>
  <si>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</si>
  <si>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</si>
  <si>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</si>
  <si>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</si>
  <si>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</si>
  <si>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</si>
  <si>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</si>
  <si>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</si>
  <si>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</si>
  <si>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</si>
  <si>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</si>
  <si>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</si>
  <si>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</si>
  <si>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</si>
  <si>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</si>
  <si>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</si>
  <si>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</si>
  <si>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</si>
  <si>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</si>
  <si>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</si>
  <si>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</si>
  <si>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</si>
  <si>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</si>
  <si>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</si>
  <si>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</si>
  <si>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</si>
  <si>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</si>
  <si>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</si>
  <si>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</si>
  <si>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</si>
  <si>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</si>
  <si>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</si>
  <si>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</si>
  <si>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</si>
  <si>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</si>
  <si>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</si>
  <si>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</si>
  <si>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</si>
  <si>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</si>
  <si>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</si>
  <si>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</si>
  <si>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</si>
  <si>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</si>
  <si>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</si>
  <si>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</si>
  <si>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</si>
  <si>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</si>
  <si>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</si>
  <si>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</si>
  <si>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</si>
  <si>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</si>
  <si>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</si>
  <si>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</si>
  <si>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</si>
  <si>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</si>
  <si>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</si>
  <si>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</si>
  <si>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</si>
  <si>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</si>
  <si>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</si>
  <si>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</si>
  <si>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</si>
  <si>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</si>
  <si>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</si>
  <si>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</si>
  <si>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</si>
  <si>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</si>
  <si>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</si>
  <si>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</si>
  <si>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</si>
  <si>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</si>
  <si>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</si>
  <si>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</si>
  <si>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</si>
  <si>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</si>
  <si>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</si>
  <si>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</si>
  <si>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</si>
  <si>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</si>
  <si>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</si>
  <si>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</si>
  <si>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</si>
  <si>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</si>
  <si>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</si>
  <si>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</si>
  <si>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</si>
  <si>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</si>
  <si>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</si>
  <si>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</si>
  <si>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</si>
  <si>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</si>
  <si>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</si>
  <si>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</si>
  <si>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</si>
  <si>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</si>
  <si>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</si>
  <si>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</si>
  <si>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</si>
  <si>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</si>
  <si>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</si>
  <si>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</si>
  <si>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</si>
  <si>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</si>
  <si>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</si>
  <si>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</si>
  <si>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</si>
  <si>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</si>
  <si>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</si>
  <si>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</si>
  <si>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</si>
  <si>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</si>
  <si>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</si>
  <si>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</si>
  <si>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</si>
  <si>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</si>
  <si>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</si>
  <si>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</si>
  <si>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</si>
  <si>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</si>
  <si>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</si>
  <si>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</si>
  <si>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</si>
  <si>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</si>
  <si>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</si>
  <si>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</si>
  <si>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</si>
  <si>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</si>
  <si>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</si>
  <si>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</si>
  <si>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</si>
  <si>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</si>
  <si>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</si>
  <si>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</si>
  <si>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</si>
  <si>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</si>
  <si>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</si>
  <si>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</si>
  <si>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</si>
  <si>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</si>
  <si>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</si>
  <si>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</si>
  <si>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</si>
  <si>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</si>
  <si>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</si>
  <si>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</si>
  <si>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</si>
  <si>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</si>
  <si>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</si>
  <si>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</si>
  <si>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</si>
  <si>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</si>
  <si>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</si>
  <si>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</si>
  <si>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</si>
  <si>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</si>
  <si>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</si>
  <si>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</si>
  <si>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</si>
  <si>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</si>
  <si>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</si>
  <si>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</si>
  <si>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</si>
  <si>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</si>
  <si>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</si>
  <si>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</si>
  <si>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</si>
  <si>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</si>
  <si>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</si>
  <si>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</si>
  <si>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</si>
  <si>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</si>
  <si>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</si>
  <si>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</si>
  <si>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</si>
  <si>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</si>
  <si>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</si>
  <si>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</si>
  <si>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</si>
  <si>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</si>
  <si>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</si>
  <si>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</si>
  <si>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</si>
  <si>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</si>
  <si>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</si>
  <si>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</si>
  <si>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</si>
  <si>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</si>
  <si>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</si>
  <si>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</si>
  <si>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</si>
  <si>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</si>
  <si>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</si>
  <si>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</si>
  <si>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</si>
  <si>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</si>
  <si>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</si>
  <si>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</si>
  <si>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</si>
  <si>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</si>
  <si>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</si>
  <si>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</si>
  <si>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</si>
  <si>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</si>
  <si>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</si>
  <si>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</si>
  <si>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</si>
  <si>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</si>
  <si>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</si>
  <si>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</si>
  <si>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</si>
  <si>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</si>
  <si>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</si>
  <si>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</si>
  <si>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</si>
  <si>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</si>
  <si>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</si>
  <si>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</si>
  <si>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</si>
  <si>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</si>
  <si>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</si>
  <si>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</si>
  <si>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</si>
  <si>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</si>
  <si>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</si>
  <si>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</si>
  <si>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</si>
  <si>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</si>
  <si>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</si>
  <si>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</si>
  <si>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</si>
  <si>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</si>
  <si>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</si>
  <si>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</si>
  <si>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</si>
  <si>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</si>
  <si>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</si>
  <si>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</si>
  <si>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</si>
  <si>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</si>
  <si>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</si>
  <si>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</si>
  <si>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</si>
  <si>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</si>
  <si>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</si>
  <si>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</si>
  <si>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</si>
  <si>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</si>
  <si>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</si>
  <si>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</si>
  <si>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</si>
  <si>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</si>
  <si>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</si>
  <si>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</si>
  <si>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</si>
  <si>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</si>
  <si>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</si>
  <si>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</si>
  <si>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</si>
  <si>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</si>
  <si>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</si>
  <si>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</si>
  <si>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</si>
  <si>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</si>
  <si>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</si>
  <si>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</si>
  <si>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</si>
  <si>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</si>
  <si>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</si>
  <si>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</si>
  <si>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</si>
  <si>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</si>
  <si>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</si>
  <si>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</si>
  <si>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</si>
  <si>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</si>
  <si>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</si>
  <si>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</si>
  <si>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</si>
  <si>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</si>
  <si>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</si>
  <si>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</si>
  <si>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</si>
  <si>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</si>
  <si>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</si>
  <si>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</si>
  <si>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</si>
  <si>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</si>
  <si>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</si>
  <si>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</si>
  <si>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</si>
  <si>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</si>
  <si>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</si>
  <si>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</si>
  <si>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</si>
  <si>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</si>
  <si>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</si>
  <si>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</si>
  <si>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</si>
  <si>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</si>
  <si>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</si>
  <si>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</si>
  <si>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</si>
  <si>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</si>
  <si>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</si>
  <si>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</si>
  <si>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</si>
  <si>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</si>
  <si>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</si>
  <si>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</si>
  <si>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</si>
  <si>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</si>
  <si>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</si>
  <si>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</si>
  <si>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</si>
  <si>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</si>
  <si>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</si>
  <si>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</si>
  <si>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</si>
  <si>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</si>
  <si>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</si>
  <si>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</si>
  <si>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</si>
  <si>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</si>
  <si>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</si>
  <si>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</si>
  <si>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</si>
  <si>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</si>
  <si>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</si>
  <si>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</si>
  <si>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</si>
  <si>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</si>
  <si>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</si>
  <si>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</si>
  <si>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</si>
  <si>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</si>
  <si>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</si>
  <si>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</si>
  <si>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</si>
  <si>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</si>
  <si>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</si>
  <si>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</si>
  <si>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</si>
  <si>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</si>
  <si>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</si>
  <si>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</si>
  <si>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</si>
  <si>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</si>
  <si>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</si>
  <si>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</si>
  <si>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</si>
  <si>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</si>
  <si>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</si>
  <si>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</si>
  <si>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</si>
  <si>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</si>
  <si>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</si>
  <si>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</si>
  <si>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</si>
  <si>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</si>
  <si>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</si>
  <si>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</si>
  <si>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</si>
  <si>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</si>
  <si>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</si>
  <si>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</si>
  <si>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</si>
  <si>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</si>
  <si>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</si>
  <si>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</si>
  <si>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</si>
  <si>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</si>
  <si>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</si>
  <si>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</si>
  <si>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</si>
  <si>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</si>
  <si>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</si>
  <si>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</si>
  <si>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</si>
  <si>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</si>
  <si>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</si>
  <si>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</si>
  <si>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</si>
  <si>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</si>
  <si>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</si>
  <si>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</si>
  <si>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</si>
  <si>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</si>
  <si>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</si>
  <si>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</si>
  <si>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</si>
  <si>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</si>
  <si>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</si>
  <si>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</si>
  <si>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</si>
  <si>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</si>
  <si>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</si>
  <si>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</si>
  <si>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</si>
  <si>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</si>
  <si>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</si>
  <si>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</si>
  <si>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</si>
  <si>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</si>
  <si>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</si>
  <si>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</si>
  <si>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</si>
  <si>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</si>
  <si>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</si>
  <si>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</si>
  <si>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</si>
  <si>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</si>
  <si>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</si>
  <si>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</si>
  <si>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</si>
  <si>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</si>
  <si>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</si>
  <si>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</si>
  <si>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</si>
  <si>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</si>
  <si>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</si>
  <si>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</si>
  <si>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</si>
  <si>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</si>
  <si>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</si>
  <si>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</si>
  <si>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</si>
  <si>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</si>
  <si>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</si>
  <si>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</si>
  <si>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</si>
  <si>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</si>
  <si>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</si>
  <si>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</si>
  <si>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</si>
  <si>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</si>
  <si>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</si>
  <si>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</si>
  <si>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</si>
  <si>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</si>
  <si>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</si>
  <si>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</si>
  <si>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</si>
  <si>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</si>
  <si>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</si>
  <si>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</si>
  <si>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</si>
  <si>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</si>
  <si>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</si>
  <si>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</si>
  <si>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</si>
  <si>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</si>
  <si>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</si>
  <si>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</si>
  <si>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</si>
  <si>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</si>
  <si>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</si>
  <si>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</si>
  <si>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</si>
  <si>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</si>
  <si>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</si>
  <si>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</si>
  <si>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</si>
  <si>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</si>
  <si>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</si>
  <si>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</si>
  <si>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</si>
  <si>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</si>
  <si>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</si>
  <si>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</si>
  <si>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</si>
  <si>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</si>
  <si>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</si>
  <si>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</si>
  <si>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</si>
  <si>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</si>
  <si>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</si>
  <si>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</si>
  <si>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</si>
  <si>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</si>
  <si>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</si>
  <si>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</si>
  <si>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</si>
  <si>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</si>
  <si>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</si>
  <si>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</si>
  <si>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</si>
  <si>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</si>
  <si>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</si>
  <si>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</si>
  <si>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</si>
  <si>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</si>
  <si>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</si>
  <si>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</si>
  <si>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</si>
  <si>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</si>
  <si>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</si>
  <si>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</si>
  <si>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</si>
  <si>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</si>
  <si>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</si>
  <si>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</si>
  <si>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</si>
  <si>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</si>
  <si>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</si>
  <si>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</si>
  <si>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</si>
  <si>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</si>
  <si>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</si>
  <si>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</si>
  <si>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</si>
  <si>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</si>
  <si>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</si>
  <si>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</si>
  <si>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</si>
  <si>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</si>
  <si>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</si>
  <si>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</si>
  <si>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</si>
  <si>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</si>
  <si>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</si>
  <si>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</si>
  <si>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</si>
  <si>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</si>
  <si>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</si>
  <si>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</si>
  <si>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</si>
  <si>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</si>
  <si>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</si>
  <si>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</si>
  <si>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</si>
  <si>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</si>
  <si>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</si>
  <si>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</si>
  <si>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</si>
  <si>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</si>
  <si>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</si>
  <si>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</si>
  <si>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</si>
  <si>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</si>
  <si>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</si>
  <si>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</si>
  <si>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</si>
  <si>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</si>
  <si>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</si>
  <si>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</si>
  <si>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</si>
  <si>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</si>
  <si>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</si>
  <si>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</si>
  <si>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</si>
  <si>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</si>
  <si>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</si>
  <si>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</si>
  <si>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</si>
  <si>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</si>
  <si>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</si>
  <si>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</si>
  <si>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</si>
  <si>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</si>
  <si>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</si>
  <si>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</si>
  <si>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</si>
  <si>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</si>
  <si>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</si>
  <si>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</si>
  <si>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</si>
  <si>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</si>
  <si>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</si>
  <si>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</si>
  <si>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</si>
  <si>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</si>
  <si>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</si>
  <si>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</si>
  <si>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</si>
  <si>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</si>
  <si>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</si>
  <si>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</si>
  <si>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</si>
  <si>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</si>
  <si>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</si>
  <si>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</si>
  <si>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</si>
  <si>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</si>
  <si>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</si>
  <si>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</si>
  <si>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</si>
  <si>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</si>
  <si>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</si>
  <si>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</si>
  <si>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</si>
  <si>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</si>
  <si>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</si>
  <si>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</si>
  <si>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</si>
  <si>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</si>
  <si>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</si>
  <si>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</si>
  <si>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</si>
  <si>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</si>
  <si>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</si>
  <si>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</si>
  <si>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</si>
  <si>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</si>
  <si>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</si>
  <si>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</si>
  <si>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</si>
  <si>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</si>
  <si>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</si>
  <si>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</si>
  <si>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</si>
  <si>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</si>
  <si>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</si>
  <si>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</si>
  <si>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</si>
  <si>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</si>
  <si>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</si>
  <si>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</si>
  <si>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</si>
  <si>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</si>
  <si>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</si>
  <si>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</si>
  <si>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</si>
  <si>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</si>
  <si>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</si>
  <si>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</si>
  <si>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</si>
  <si>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</si>
  <si>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</si>
  <si>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</si>
  <si>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</si>
  <si>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</si>
  <si>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</si>
  <si>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</si>
  <si>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</si>
  <si>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</si>
  <si>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</si>
  <si>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</si>
  <si>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</si>
  <si>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</si>
  <si>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</si>
  <si>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</si>
  <si>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</si>
  <si>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</si>
  <si>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</si>
  <si>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</si>
  <si>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</si>
  <si>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</si>
  <si>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</si>
  <si>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</si>
  <si>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</si>
  <si>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</si>
  <si>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</si>
  <si>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</si>
  <si>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</si>
  <si>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</si>
  <si>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</si>
  <si>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</si>
  <si>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</si>
  <si>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</si>
  <si>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</si>
  <si>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</si>
  <si>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</si>
  <si>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</si>
  <si>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</si>
  <si>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</si>
  <si>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</si>
  <si>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</si>
  <si>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</si>
  <si>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</si>
  <si>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</si>
  <si>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</si>
  <si>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</si>
  <si>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</si>
  <si>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</si>
  <si>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</si>
  <si>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</si>
  <si>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</si>
  <si>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</si>
  <si>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</si>
  <si>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</si>
  <si>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</si>
  <si>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</si>
  <si>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</si>
  <si>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</si>
  <si>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</si>
  <si>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</si>
  <si>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</si>
  <si>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</si>
  <si>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</si>
  <si>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</si>
  <si>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</si>
  <si>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</si>
  <si>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</si>
  <si>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</si>
  <si>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</si>
  <si>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</si>
  <si>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</si>
  <si>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</si>
  <si>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</si>
  <si>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</si>
  <si>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</si>
  <si>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</si>
  <si>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</si>
  <si>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</si>
  <si>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</si>
  <si>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</si>
  <si>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</si>
  <si>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</si>
  <si>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</si>
  <si>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</si>
  <si>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</si>
  <si>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</si>
  <si>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</si>
  <si>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</si>
  <si>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</si>
  <si>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</si>
  <si>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</si>
  <si>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</si>
  <si>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</si>
  <si>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</si>
  <si>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</si>
  <si>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</si>
  <si>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</si>
  <si>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</si>
  <si>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</si>
  <si>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</si>
  <si>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</si>
  <si>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</si>
  <si>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</si>
  <si>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</si>
  <si>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</si>
  <si>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</si>
  <si>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</si>
  <si>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</si>
  <si>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</si>
  <si>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</si>
  <si>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</si>
  <si>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</si>
  <si>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</si>
  <si>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</si>
  <si>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</si>
  <si>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</si>
  <si>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</si>
  <si>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</si>
  <si>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</si>
  <si>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</si>
  <si>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</si>
  <si>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</si>
  <si>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</si>
  <si>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</si>
  <si>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</si>
  <si>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</si>
  <si>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</si>
  <si>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</si>
  <si>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</si>
  <si>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</si>
  <si>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</si>
  <si>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</si>
  <si>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</si>
  <si>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</si>
  <si>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</si>
  <si>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</si>
  <si>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</si>
  <si>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</si>
  <si>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</si>
  <si>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</si>
  <si>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</si>
  <si>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</si>
  <si>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</si>
  <si>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</si>
  <si>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</si>
  <si>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</si>
  <si>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</si>
  <si>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</si>
  <si>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</si>
  <si>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</si>
  <si>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</si>
  <si>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</si>
  <si>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</si>
  <si>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</si>
  <si>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</si>
  <si>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</si>
  <si>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</si>
  <si>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</si>
  <si>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</si>
  <si>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</si>
  <si>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</si>
  <si>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</si>
  <si>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</si>
  <si>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</si>
  <si>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</si>
  <si>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</si>
  <si>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</si>
  <si>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</si>
  <si>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</si>
  <si>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</si>
  <si>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</si>
  <si>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</si>
  <si>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</si>
  <si>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</si>
  <si>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</si>
  <si>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</si>
  <si>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</si>
  <si>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</si>
  <si>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</si>
  <si>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</si>
  <si>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</si>
  <si>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</si>
  <si>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</si>
  <si>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</si>
  <si>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</si>
  <si>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</si>
  <si>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</si>
  <si>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</si>
  <si>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</si>
  <si>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</si>
  <si>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</si>
  <si>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</si>
  <si>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</si>
  <si>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</si>
  <si>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</si>
  <si>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</si>
  <si>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</si>
  <si>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</si>
  <si>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</si>
  <si>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</si>
  <si>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</si>
  <si>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</si>
  <si>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</si>
  <si>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</si>
  <si>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</si>
  <si>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</si>
  <si>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</si>
  <si>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</si>
  <si>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</si>
  <si>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</si>
  <si>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</si>
  <si>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</si>
  <si>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</si>
  <si>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</si>
  <si>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</si>
  <si>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</si>
  <si>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</si>
  <si>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</si>
  <si>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</si>
  <si>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</si>
  <si>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</si>
  <si>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</si>
  <si>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</si>
  <si>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</si>
  <si>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</si>
  <si>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</si>
  <si>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</si>
  <si>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</si>
  <si>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</si>
  <si>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</si>
  <si>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</si>
  <si>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</si>
  <si>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</si>
  <si>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</si>
  <si>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</si>
  <si>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</si>
  <si>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</si>
  <si>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</si>
  <si>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</si>
  <si>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</si>
  <si>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</si>
  <si>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</si>
  <si>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</si>
  <si>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</si>
  <si>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</si>
  <si>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</si>
  <si>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</si>
  <si>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</si>
  <si>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</si>
  <si>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</si>
  <si>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</si>
  <si>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</si>
  <si>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</si>
  <si>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</si>
  <si>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</si>
  <si>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</si>
  <si>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</si>
  <si>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</si>
  <si>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</si>
  <si>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</si>
  <si>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</si>
  <si>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</si>
  <si>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</si>
  <si>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</si>
  <si>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</si>
  <si>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</si>
  <si>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</si>
  <si>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</si>
  <si>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</si>
  <si>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</si>
  <si>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</si>
  <si>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</si>
  <si>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</si>
  <si>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</si>
  <si>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</si>
  <si>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</si>
  <si>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</si>
  <si>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</si>
  <si>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</si>
  <si>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</si>
  <si>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</si>
  <si>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</si>
  <si>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</si>
  <si>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</si>
  <si>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</si>
  <si>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</si>
  <si>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</si>
  <si>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</si>
  <si>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</si>
  <si>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</si>
  <si>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</si>
  <si>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</si>
  <si>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</si>
  <si>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</si>
  <si>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</si>
  <si>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</si>
  <si>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</si>
  <si>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</si>
  <si>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</si>
  <si>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</si>
  <si>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</si>
  <si>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</si>
  <si>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</si>
  <si>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</si>
  <si>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</si>
  <si>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</si>
  <si>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</si>
  <si>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</si>
  <si>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</si>
  <si>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</si>
  <si>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</si>
  <si>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</si>
  <si>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</si>
  <si>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</si>
  <si>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</si>
  <si>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</si>
  <si>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</si>
  <si>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</si>
  <si>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</si>
  <si>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</si>
  <si>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</si>
  <si>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</si>
  <si>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</si>
  <si>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</si>
  <si>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</si>
  <si>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</si>
  <si>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</si>
  <si>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</si>
  <si>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</si>
  <si>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</si>
  <si>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</si>
  <si>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</si>
  <si>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</si>
  <si>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</si>
  <si>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</si>
  <si>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</si>
  <si>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</si>
  <si>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</si>
  <si>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</si>
  <si>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</si>
  <si>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</si>
  <si>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</si>
  <si>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</si>
  <si>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</si>
  <si>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</si>
  <si>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</si>
  <si>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</si>
  <si>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</si>
  <si>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</si>
  <si>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</si>
  <si>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</si>
  <si>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</si>
  <si>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</si>
  <si>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</si>
  <si>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</si>
  <si>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</si>
  <si>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</si>
  <si>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</si>
  <si>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</si>
  <si>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</si>
  <si>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</si>
  <si>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</si>
  <si>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</si>
  <si>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</si>
  <si>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</si>
  <si>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</si>
  <si>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</si>
  <si>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</si>
  <si>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</si>
  <si>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</si>
  <si>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</si>
  <si>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</si>
  <si>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</si>
  <si>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</si>
  <si>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</si>
  <si>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</si>
  <si>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</si>
  <si>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</si>
  <si>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</si>
  <si>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</si>
  <si>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</si>
  <si>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</si>
  <si>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</si>
  <si>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</si>
  <si>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</si>
  <si>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</si>
  <si>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</si>
  <si>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</si>
  <si>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</si>
  <si>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</si>
  <si>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</si>
  <si>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</si>
  <si>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</si>
  <si>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</si>
  <si>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</si>
  <si>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</si>
  <si>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</si>
  <si>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</si>
  <si>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</si>
  <si>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</si>
  <si>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</si>
  <si>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</si>
  <si>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</si>
  <si>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</si>
  <si>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</si>
  <si>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</si>
  <si>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</si>
  <si>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</si>
  <si>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</si>
  <si>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</si>
  <si>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</si>
  <si>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</si>
  <si>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</si>
  <si>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</si>
  <si>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</si>
  <si>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</si>
  <si>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</si>
  <si>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</si>
  <si>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</si>
  <si>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</si>
  <si>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</si>
  <si>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</si>
  <si>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</si>
  <si>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</si>
  <si>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</si>
  <si>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</si>
  <si>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</si>
  <si>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</si>
  <si>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</si>
  <si>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</si>
  <si>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</si>
  <si>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</si>
  <si>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</si>
  <si>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</si>
  <si>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</si>
  <si>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</si>
  <si>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</si>
  <si>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</si>
  <si>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</si>
  <si>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</si>
  <si>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</si>
  <si>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</si>
  <si>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</si>
  <si>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</si>
  <si>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</si>
  <si>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</si>
  <si>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</si>
  <si>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</si>
  <si>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</si>
  <si>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</si>
  <si>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</si>
  <si>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</si>
  <si>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</si>
  <si>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</si>
  <si>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</si>
  <si>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</si>
  <si>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</si>
  <si>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</si>
  <si>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</si>
  <si>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</si>
  <si>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</si>
  <si>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</si>
  <si>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</si>
  <si>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</si>
  <si>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</si>
  <si>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</si>
  <si>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</si>
  <si>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</si>
  <si>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</si>
  <si>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</si>
  <si>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</si>
  <si>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</si>
  <si>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</si>
  <si>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</si>
  <si>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</si>
  <si>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</si>
  <si>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</si>
  <si>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</si>
  <si>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</si>
  <si>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</si>
  <si>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</si>
  <si>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</si>
  <si>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</si>
  <si>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</si>
  <si>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</si>
  <si>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</si>
  <si>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</si>
  <si>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</si>
  <si>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</si>
  <si>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</si>
  <si>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</si>
  <si>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</si>
  <si>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</si>
  <si>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</si>
  <si>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</si>
  <si>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</si>
  <si>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</si>
  <si>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</si>
  <si>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</si>
  <si>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</si>
  <si>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</si>
  <si>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</si>
  <si>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</si>
  <si>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</si>
  <si>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</si>
  <si>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</si>
  <si>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</si>
  <si>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</si>
  <si>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</si>
  <si>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</si>
  <si>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</si>
  <si>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</si>
  <si>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</si>
  <si>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</si>
  <si>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</si>
  <si>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</si>
  <si>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</si>
  <si>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</si>
  <si>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</si>
  <si>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</si>
  <si>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</si>
  <si>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</si>
  <si>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</si>
  <si>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</si>
  <si>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</si>
  <si>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</si>
  <si>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</si>
  <si>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</si>
  <si>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</si>
  <si>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</si>
  <si>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</si>
  <si>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</si>
  <si>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</si>
  <si>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</si>
  <si>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</si>
  <si>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</si>
  <si>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</si>
  <si>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</si>
  <si>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</si>
  <si>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</si>
  <si>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</si>
  <si>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</si>
  <si>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</si>
  <si>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</si>
  <si>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</si>
  <si>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</si>
  <si>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</si>
  <si>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</si>
  <si>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</si>
  <si>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</si>
  <si>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</si>
  <si>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</si>
  <si>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</si>
  <si>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</si>
  <si>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</si>
  <si>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</si>
  <si>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</si>
  <si>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</si>
  <si>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</si>
  <si>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</si>
  <si>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</si>
  <si>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</si>
  <si>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</si>
  <si>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</si>
  <si>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</si>
  <si>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</si>
  <si>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</si>
  <si>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</si>
  <si>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</si>
  <si>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</si>
  <si>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</si>
  <si>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</si>
  <si>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</si>
  <si>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</si>
  <si>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</si>
  <si>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</si>
  <si>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</si>
  <si>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</si>
  <si>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</si>
  <si>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</si>
  <si>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</si>
  <si>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</si>
  <si>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</si>
  <si>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</si>
  <si>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</si>
  <si>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</si>
  <si>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</si>
  <si>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</si>
  <si>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</si>
  <si>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</si>
  <si>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</si>
  <si>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</si>
  <si>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</si>
  <si>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</si>
  <si>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</si>
  <si>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</si>
  <si>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</si>
  <si>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</si>
  <si>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</si>
  <si>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</si>
  <si>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</si>
  <si>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</si>
  <si>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</si>
  <si>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</si>
  <si>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</si>
  <si>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</si>
  <si>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</si>
  <si>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</si>
  <si>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</si>
  <si>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</si>
  <si>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</si>
  <si>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</si>
  <si>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</si>
  <si>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</si>
  <si>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</si>
  <si>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</si>
  <si>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</si>
  <si>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</si>
  <si>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</si>
  <si>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</si>
  <si>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</si>
  <si>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</si>
  <si>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</si>
  <si>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</si>
  <si>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</si>
  <si>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</si>
  <si>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</si>
  <si>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</si>
  <si>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</si>
  <si>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</si>
  <si>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</si>
  <si>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</si>
  <si>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</si>
  <si>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</si>
  <si>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</si>
  <si>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</si>
  <si>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</si>
  <si>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</si>
  <si>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</si>
  <si>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</si>
  <si>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</si>
  <si>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</si>
  <si>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</si>
  <si>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</si>
  <si>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</si>
  <si>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</si>
  <si>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</si>
  <si>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</si>
  <si>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</si>
  <si>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</si>
  <si>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</si>
  <si>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</si>
  <si>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</si>
  <si>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</si>
  <si>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</si>
  <si>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</si>
  <si>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</si>
  <si>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</si>
  <si>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</si>
  <si>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</si>
  <si>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</si>
  <si>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</si>
  <si>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</si>
  <si>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</si>
  <si>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</si>
  <si>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</si>
  <si>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</si>
  <si>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</si>
  <si>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</si>
  <si>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</si>
  <si>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</si>
  <si>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</si>
  <si>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</si>
  <si>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</si>
  <si>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</si>
  <si>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</si>
  <si>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</si>
  <si>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</si>
  <si>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</si>
  <si>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</si>
  <si>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</si>
  <si>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</si>
  <si>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</si>
  <si>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</si>
  <si>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</si>
  <si>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</si>
  <si>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</si>
  <si>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</si>
  <si>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</si>
  <si>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</si>
  <si>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</si>
  <si>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</si>
  <si>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</si>
  <si>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</si>
  <si>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</si>
  <si>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</si>
  <si>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</si>
  <si>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</si>
  <si>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</si>
  <si>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</si>
  <si>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</si>
  <si>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</si>
  <si>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</si>
  <si>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</si>
  <si>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</si>
  <si>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</si>
  <si>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</si>
  <si>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</si>
  <si>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</si>
  <si>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</si>
  <si>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</si>
  <si>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</si>
  <si>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</si>
  <si>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</si>
  <si>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</si>
  <si>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</si>
  <si>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</si>
  <si>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</si>
  <si>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</si>
  <si>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</si>
  <si>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</si>
  <si>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</si>
  <si>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</si>
  <si>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</si>
  <si>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</si>
  <si>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</si>
  <si>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</si>
  <si>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</si>
  <si>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</si>
  <si>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</si>
  <si>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</si>
  <si>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</si>
  <si>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</si>
  <si>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</si>
  <si>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</si>
  <si>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</si>
  <si>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</si>
  <si>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</si>
  <si>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</si>
  <si>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</si>
  <si>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</si>
  <si>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</si>
  <si>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</si>
  <si>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</si>
  <si>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</si>
  <si>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</si>
  <si>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</si>
  <si>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</si>
  <si>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</si>
  <si>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</si>
  <si>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</si>
  <si>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</si>
  <si>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</si>
  <si>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</si>
  <si>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</si>
  <si>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</si>
  <si>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</si>
  <si>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</si>
  <si>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</si>
  <si>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</si>
  <si>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</si>
  <si>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</si>
  <si>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</si>
  <si>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</si>
  <si>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</si>
  <si>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</si>
  <si>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</si>
  <si>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</si>
  <si>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</si>
  <si>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</si>
  <si>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</si>
  <si>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</si>
  <si>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</si>
  <si>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</si>
  <si>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</si>
  <si>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</si>
  <si>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</si>
  <si>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</si>
  <si>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</si>
  <si>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</si>
  <si>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</si>
  <si>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</si>
  <si>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</si>
  <si>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</si>
  <si>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</si>
  <si>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</si>
  <si>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</si>
  <si>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</si>
  <si>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</si>
  <si>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</si>
  <si>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</si>
  <si>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</si>
  <si>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</si>
  <si>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</si>
  <si>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</si>
  <si>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</si>
  <si>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</si>
  <si>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</si>
  <si>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</si>
  <si>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</si>
  <si>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</si>
  <si>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</si>
  <si>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</si>
  <si>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</si>
  <si>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</si>
  <si>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</si>
  <si>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</si>
  <si>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</si>
  <si>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</si>
  <si>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</si>
  <si>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</si>
  <si>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</si>
  <si>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</si>
  <si>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</si>
  <si>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</si>
  <si>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</si>
  <si>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</si>
  <si>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</si>
  <si>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</si>
  <si>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</si>
  <si>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</si>
  <si>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</si>
  <si>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</si>
  <si>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</si>
  <si>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</si>
  <si>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</si>
  <si>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</si>
  <si>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</si>
  <si>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</si>
  <si>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</si>
  <si>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</si>
  <si>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</si>
  <si>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</si>
  <si>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</si>
  <si>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</si>
  <si>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</si>
  <si>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</si>
  <si>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</si>
  <si>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</si>
  <si>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</si>
  <si>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</si>
  <si>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</si>
  <si>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</si>
  <si>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</si>
  <si>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</si>
  <si>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</si>
  <si>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</si>
  <si>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</si>
  <si>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</si>
  <si>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</si>
  <si>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</si>
  <si>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</si>
  <si>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</si>
  <si>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</si>
  <si>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</si>
  <si>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</si>
  <si>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</si>
  <si>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</si>
  <si>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</si>
  <si>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</si>
  <si>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</si>
  <si>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</si>
  <si>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</si>
  <si>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</si>
  <si>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</si>
  <si>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</si>
  <si>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</si>
  <si>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</si>
  <si>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</si>
  <si>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</si>
  <si>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</si>
  <si>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</si>
  <si>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</si>
  <si>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</si>
  <si>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</si>
  <si>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</si>
  <si>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</si>
  <si>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</si>
  <si>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</si>
  <si>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</si>
  <si>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</si>
  <si>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</si>
  <si>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</si>
  <si>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</si>
  <si>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</si>
  <si>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</si>
  <si>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</si>
  <si>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</si>
  <si>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</si>
  <si>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</si>
  <si>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</si>
  <si>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</si>
  <si>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</si>
  <si>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</si>
  <si>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</si>
  <si>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</si>
  <si>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</si>
  <si>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</si>
  <si>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</si>
  <si>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</si>
  <si>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</si>
  <si>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</si>
  <si>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</si>
  <si>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</si>
  <si>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</si>
  <si>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</si>
  <si>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</si>
  <si>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</si>
  <si>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</si>
  <si>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</si>
  <si>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</si>
  <si>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</si>
  <si>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</si>
  <si>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</si>
  <si>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</si>
  <si>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</si>
  <si>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</si>
  <si>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</si>
  <si>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</si>
  <si>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</si>
  <si>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</si>
  <si>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</si>
  <si>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</si>
  <si>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</si>
  <si>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</si>
  <si>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</si>
  <si>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</si>
  <si>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</si>
  <si>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</si>
  <si>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</si>
  <si>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</si>
  <si>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</si>
  <si>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</si>
  <si>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</si>
  <si>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</si>
  <si>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</si>
  <si>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</si>
  <si>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</si>
  <si>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</si>
  <si>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</si>
  <si>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</si>
  <si>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</si>
  <si>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</si>
  <si>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</si>
  <si>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</si>
  <si>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</si>
  <si>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</si>
  <si>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</si>
  <si>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</si>
  <si>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</si>
  <si>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</si>
  <si>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</si>
  <si>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</si>
  <si>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</si>
  <si>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</si>
  <si>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</si>
  <si>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</si>
  <si>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</si>
  <si>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</si>
  <si>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</si>
  <si>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</si>
  <si>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</si>
  <si>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</si>
  <si>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</si>
  <si>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</si>
  <si>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</si>
  <si>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</si>
  <si>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</si>
  <si>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</si>
  <si>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</si>
  <si>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</si>
  <si>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</si>
  <si>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</si>
  <si>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</si>
  <si>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</si>
  <si>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</si>
  <si>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</si>
  <si>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</si>
  <si>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</si>
  <si>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</si>
  <si>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</si>
  <si>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</si>
  <si>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</si>
  <si>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</si>
  <si>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</si>
  <si>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</si>
  <si>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</si>
  <si>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</si>
  <si>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</si>
  <si>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</si>
  <si>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</si>
  <si>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</si>
  <si>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</si>
  <si>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</si>
  <si>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</si>
  <si>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</si>
  <si>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</si>
  <si>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</si>
  <si>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</si>
  <si>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</si>
  <si>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</si>
  <si>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</si>
  <si>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</si>
  <si>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</si>
  <si>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</si>
  <si>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</si>
  <si>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</si>
  <si>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</si>
  <si>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</si>
  <si>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</si>
  <si>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</si>
  <si>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</si>
  <si>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</si>
  <si>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</si>
  <si>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</si>
  <si>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</si>
  <si>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</si>
  <si>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</si>
  <si>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</si>
  <si>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</si>
  <si>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</si>
  <si>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</si>
  <si>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</si>
  <si>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</si>
  <si>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</si>
  <si>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</si>
  <si>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</si>
  <si>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</si>
  <si>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</si>
  <si>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</si>
  <si>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</si>
  <si>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</si>
  <si>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</si>
  <si>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</si>
  <si>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</si>
  <si>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</si>
  <si>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</si>
  <si>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</si>
  <si>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</si>
  <si>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</si>
  <si>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</si>
  <si>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</si>
  <si>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</si>
  <si>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</si>
  <si>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</si>
  <si>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</si>
  <si>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</si>
  <si>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</si>
  <si>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</si>
  <si>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</si>
  <si>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</si>
  <si>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</si>
  <si>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</si>
  <si>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</si>
  <si>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</si>
  <si>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</si>
  <si>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</si>
  <si>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</si>
  <si>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</si>
  <si>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</si>
  <si>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</si>
  <si>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</si>
  <si>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</si>
  <si>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</si>
  <si>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</si>
  <si>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</si>
  <si>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</si>
  <si>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</si>
  <si>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</si>
  <si>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</si>
  <si>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</si>
  <si>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</si>
  <si>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</si>
  <si>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</si>
  <si>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</si>
  <si>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</si>
  <si>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</si>
  <si>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</si>
  <si>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</si>
  <si>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</si>
  <si>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</si>
  <si>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</si>
  <si>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</si>
  <si>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</si>
  <si>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</si>
  <si>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</si>
  <si>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</si>
  <si>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</si>
  <si>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</si>
  <si>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</si>
  <si>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</si>
  <si>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</si>
  <si>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</si>
  <si>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</si>
  <si>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</si>
  <si>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</si>
  <si>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</si>
  <si>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</si>
  <si>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</si>
  <si>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</si>
  <si>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</si>
  <si>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</si>
  <si>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</si>
  <si>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</si>
  <si>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</si>
  <si>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</si>
  <si>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</si>
  <si>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</si>
  <si>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</si>
  <si>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</si>
  <si>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</si>
  <si>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</si>
  <si>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</si>
  <si>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</si>
  <si>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</si>
  <si>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</si>
  <si>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</si>
  <si>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</si>
  <si>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</si>
  <si>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</si>
  <si>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</si>
  <si>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</si>
  <si>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</si>
  <si>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</si>
  <si>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</si>
  <si>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</si>
  <si>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</si>
  <si>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</si>
  <si>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</si>
  <si>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</si>
  <si>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</si>
  <si>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</si>
  <si>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</si>
  <si>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</si>
  <si>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</si>
  <si>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</si>
  <si>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</si>
  <si>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</si>
  <si>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</si>
  <si>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</si>
  <si>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</si>
  <si>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</si>
  <si>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</si>
  <si>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</si>
  <si>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</si>
  <si>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</si>
  <si>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</si>
  <si>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</si>
  <si>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</si>
  <si>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</si>
  <si>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</si>
  <si>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</si>
  <si>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</si>
  <si>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</si>
  <si>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</si>
  <si>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</si>
  <si>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</si>
  <si>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</si>
  <si>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</si>
  <si>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</si>
  <si>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</si>
  <si>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</si>
  <si>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</si>
  <si>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</si>
  <si>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</si>
  <si>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</si>
  <si>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</si>
  <si>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</si>
  <si>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</si>
  <si>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</si>
  <si>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</si>
  <si>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</si>
  <si>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</si>
  <si>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</si>
  <si>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</si>
  <si>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</si>
  <si>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</si>
  <si>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</si>
  <si>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</si>
  <si>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</si>
  <si>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</si>
  <si>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</si>
  <si>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</si>
  <si>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</si>
  <si>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</si>
  <si>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</si>
  <si>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</si>
  <si>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</si>
  <si>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</si>
  <si>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</si>
  <si>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</si>
  <si>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</si>
  <si>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</si>
  <si>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</si>
  <si>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</si>
  <si>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</si>
  <si>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</si>
  <si>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</si>
  <si>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</si>
  <si>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</si>
  <si>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</si>
  <si>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</si>
  <si>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</si>
  <si>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</si>
  <si>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</si>
  <si>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</si>
  <si>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</si>
  <si>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</si>
  <si>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</si>
  <si>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</si>
  <si>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</si>
  <si>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</si>
  <si>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</si>
  <si>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</si>
  <si>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</si>
  <si>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</si>
  <si>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</si>
  <si>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</si>
  <si>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</si>
  <si>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</si>
  <si>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</si>
  <si>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</si>
  <si>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</si>
  <si>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</si>
  <si>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</si>
  <si>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</si>
  <si>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</si>
  <si>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</si>
  <si>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</si>
  <si>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</si>
  <si>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</si>
  <si>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</si>
  <si>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</si>
  <si>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</si>
  <si>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</si>
  <si>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</si>
  <si>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</si>
  <si>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</si>
  <si>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</si>
  <si>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</si>
  <si>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</si>
  <si>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</si>
  <si>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</si>
  <si>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</si>
  <si>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</si>
  <si>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</si>
  <si>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</si>
  <si>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</si>
  <si>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</si>
  <si>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</si>
  <si>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</si>
  <si>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</si>
  <si>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</si>
  <si>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</si>
  <si>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</si>
  <si>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</si>
  <si>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</si>
  <si>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</si>
  <si>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</si>
  <si>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</si>
  <si>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</si>
  <si>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</si>
  <si>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</si>
  <si>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</si>
  <si>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</si>
  <si>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</si>
  <si>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</si>
  <si>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</si>
  <si>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</si>
  <si>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</si>
  <si>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</si>
  <si>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</si>
  <si>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</si>
  <si>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</si>
  <si>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</si>
  <si>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</si>
  <si>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</si>
  <si>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</si>
  <si>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</si>
  <si>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</si>
  <si>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</si>
  <si>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</si>
  <si>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</si>
  <si>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</si>
  <si>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</si>
  <si>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</si>
  <si>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</si>
  <si>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</si>
  <si>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</si>
  <si>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</si>
  <si>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</si>
  <si>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</si>
  <si>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</si>
  <si>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</si>
  <si>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</si>
  <si>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</si>
  <si>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</si>
  <si>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</si>
  <si>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</si>
  <si>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</si>
  <si>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</si>
  <si>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</si>
  <si>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</si>
  <si>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</si>
  <si>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</si>
  <si>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</si>
  <si>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</si>
  <si>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</si>
  <si>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</si>
  <si>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</si>
  <si>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</si>
  <si>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</si>
  <si>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</si>
  <si>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</si>
  <si>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</si>
  <si>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</si>
  <si>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</si>
  <si>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</si>
  <si>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</si>
  <si>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</si>
  <si>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</si>
  <si>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</si>
  <si>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</si>
  <si>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</si>
  <si>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</si>
  <si>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</si>
  <si>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</si>
  <si>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</si>
  <si>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</si>
  <si>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</si>
  <si>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</si>
  <si>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</si>
  <si>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</si>
  <si>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</si>
  <si>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</si>
  <si>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</si>
  <si>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</si>
  <si>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</si>
  <si>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</si>
  <si>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</si>
  <si>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</si>
  <si>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</si>
  <si>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</si>
  <si>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</si>
  <si>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</si>
  <si>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</si>
  <si>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</si>
  <si>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</si>
  <si>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</si>
  <si>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</si>
  <si>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</si>
  <si>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</si>
  <si>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</si>
  <si>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</si>
  <si>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</si>
  <si>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</si>
  <si>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</si>
  <si>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</si>
  <si>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</si>
  <si>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</si>
  <si>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</si>
  <si>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</si>
  <si>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</si>
  <si>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</si>
  <si>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</si>
  <si>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</si>
  <si>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</si>
  <si>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</si>
  <si>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</si>
  <si>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</si>
  <si>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</si>
  <si>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</si>
  <si>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</si>
  <si>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</si>
  <si>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</si>
  <si>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</si>
  <si>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</si>
  <si>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</si>
  <si>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</si>
  <si>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</si>
  <si>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</si>
  <si>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</si>
  <si>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</si>
  <si>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</si>
  <si>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</si>
  <si>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</si>
  <si>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</si>
  <si>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</si>
  <si>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</si>
  <si>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</si>
  <si>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</si>
  <si>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</si>
  <si>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</si>
  <si>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</si>
  <si>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</si>
  <si>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</si>
  <si>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</si>
  <si>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</si>
  <si>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</si>
  <si>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</si>
  <si>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</si>
  <si>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</si>
  <si>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</si>
  <si>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</si>
  <si>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</si>
  <si>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</si>
  <si>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</si>
  <si>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</si>
  <si>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</si>
  <si>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</si>
  <si>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</si>
  <si>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</si>
  <si>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</si>
  <si>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</si>
  <si>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</si>
  <si>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</si>
  <si>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</si>
  <si>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</si>
  <si>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</si>
  <si>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</si>
  <si>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</si>
  <si>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</si>
  <si>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</si>
  <si>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</si>
  <si>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</si>
  <si>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</si>
  <si>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</si>
  <si>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</si>
  <si>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</si>
  <si>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</si>
  <si>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</si>
  <si>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</si>
  <si>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</si>
  <si>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</si>
  <si>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</si>
  <si>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</si>
  <si>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</si>
  <si>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</si>
  <si>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</si>
  <si>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</si>
  <si>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</si>
  <si>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</si>
  <si>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</si>
  <si>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</si>
  <si>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</si>
  <si>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</si>
  <si>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</si>
  <si>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</si>
  <si>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</si>
  <si>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</si>
  <si>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</si>
  <si>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</si>
  <si>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</si>
  <si>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</si>
  <si>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</si>
  <si>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</si>
  <si>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</si>
  <si>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</si>
  <si>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</si>
  <si>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</si>
  <si>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</si>
  <si>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</si>
  <si>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</si>
  <si>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</si>
  <si>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</si>
  <si>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</si>
  <si>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</si>
  <si>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</si>
  <si>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</si>
  <si>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</si>
  <si>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</si>
  <si>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</si>
  <si>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</si>
  <si>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</si>
  <si>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</si>
  <si>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</si>
  <si>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</si>
  <si>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</si>
  <si>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</si>
  <si>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</si>
  <si>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</si>
  <si>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</si>
  <si>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</si>
  <si>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</si>
  <si>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</si>
  <si>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</si>
  <si>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</si>
  <si>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</si>
  <si>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</si>
  <si>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</si>
  <si>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</si>
  <si>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</si>
  <si>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</si>
  <si>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</si>
  <si>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</si>
  <si>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</si>
  <si>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</si>
  <si>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</si>
  <si>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</si>
  <si>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</si>
  <si>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</si>
  <si>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</si>
  <si>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</si>
  <si>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</si>
  <si>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</si>
  <si>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</si>
  <si>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</si>
  <si>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</si>
  <si>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</si>
  <si>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</si>
  <si>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</si>
  <si>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</si>
  <si>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</si>
  <si>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</si>
  <si>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</si>
  <si>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</si>
  <si>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</si>
  <si>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</si>
  <si>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</si>
  <si>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</si>
  <si>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</si>
  <si>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</si>
  <si>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</si>
  <si>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</si>
  <si>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</si>
  <si>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</si>
  <si>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</si>
  <si>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</si>
  <si>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</si>
  <si>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</si>
  <si>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</si>
  <si>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</si>
  <si>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</si>
  <si>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</si>
  <si>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</si>
  <si>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</si>
  <si>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</si>
  <si>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</si>
  <si>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</si>
  <si>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</si>
  <si>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</si>
  <si>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</si>
  <si>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</si>
  <si>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</si>
  <si>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</si>
  <si>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</si>
  <si>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</si>
  <si>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</si>
  <si>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</si>
  <si>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</si>
  <si>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</si>
  <si>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</si>
  <si>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</si>
  <si>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</si>
  <si>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</si>
  <si>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</si>
  <si>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</si>
  <si>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</si>
  <si>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</si>
  <si>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</si>
  <si>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</si>
  <si>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</si>
  <si>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</si>
  <si>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</si>
  <si>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</si>
  <si>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</si>
  <si>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</si>
  <si>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</si>
  <si>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</si>
  <si>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</si>
  <si>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</si>
  <si>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</si>
  <si>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</si>
  <si>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</si>
  <si>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</si>
  <si>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</si>
  <si>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</si>
  <si>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</si>
  <si>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</si>
  <si>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</si>
  <si>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</si>
  <si>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</si>
  <si>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</si>
  <si>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</si>
  <si>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</si>
  <si>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</si>
  <si>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</si>
  <si>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</si>
  <si>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</si>
  <si>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</si>
  <si>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</si>
  <si>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</si>
  <si>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</si>
  <si>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</si>
  <si>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</si>
  <si>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</si>
  <si>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</si>
  <si>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</si>
  <si>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</si>
  <si>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</si>
  <si>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</si>
  <si>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</si>
  <si>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</si>
  <si>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</si>
  <si>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</si>
  <si>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</si>
  <si>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</si>
  <si>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</si>
  <si>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</si>
  <si>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</si>
  <si>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</si>
  <si>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</si>
  <si>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</si>
  <si>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</si>
  <si>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</si>
  <si>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</si>
  <si>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</si>
  <si>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</si>
  <si>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</si>
  <si>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</si>
  <si>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</si>
  <si>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</si>
  <si>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</si>
  <si>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</si>
  <si>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</si>
  <si>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</si>
  <si>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</si>
  <si>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</si>
  <si>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</si>
  <si>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</si>
  <si>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</si>
  <si>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</si>
  <si>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</si>
  <si>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</si>
  <si>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</si>
  <si>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</si>
  <si>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</si>
  <si>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</si>
  <si>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</si>
  <si>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</si>
  <si>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</si>
  <si>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</si>
  <si>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</si>
  <si>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</si>
  <si>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</si>
  <si>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</si>
  <si>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</si>
  <si>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</si>
  <si>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</si>
  <si>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</si>
  <si>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</si>
  <si>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</si>
  <si>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</si>
  <si>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</si>
  <si>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</si>
  <si>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</si>
  <si>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</si>
  <si>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</si>
  <si>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</si>
  <si>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</si>
  <si>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</si>
  <si>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</si>
  <si>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</si>
  <si>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</si>
  <si>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</si>
  <si>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</si>
  <si>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</si>
  <si>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</si>
  <si>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</si>
  <si>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</si>
  <si>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</si>
  <si>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</si>
  <si>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</si>
  <si>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</si>
  <si>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</si>
  <si>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</si>
  <si>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</si>
  <si>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</si>
  <si>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</si>
  <si>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</si>
  <si>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</si>
  <si>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</si>
  <si>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</si>
  <si>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</si>
  <si>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</si>
  <si>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</si>
  <si>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</si>
  <si>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</si>
  <si>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</si>
  <si>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</si>
  <si>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</si>
  <si>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</si>
  <si>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</si>
  <si>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</si>
  <si>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</si>
  <si>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</si>
  <si>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</si>
  <si>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</si>
  <si>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</si>
  <si>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</si>
  <si>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</si>
  <si>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</si>
  <si>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</si>
  <si>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</si>
  <si>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</si>
  <si>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</si>
  <si>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</si>
  <si>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</si>
  <si>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</si>
  <si>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</si>
  <si>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</si>
  <si>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</si>
  <si>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</si>
  <si>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</si>
  <si>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</si>
  <si>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</si>
  <si>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</si>
  <si>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</si>
  <si>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</si>
  <si>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</si>
  <si>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</si>
  <si>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</si>
  <si>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</si>
  <si>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</si>
  <si>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</si>
  <si>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</si>
  <si>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</si>
  <si>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</si>
  <si>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</si>
  <si>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</si>
  <si>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</si>
  <si>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</si>
  <si>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</si>
  <si>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</si>
  <si>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</si>
  <si>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</si>
  <si>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</si>
  <si>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</si>
  <si>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</si>
  <si>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</si>
  <si>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</si>
  <si>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</si>
  <si>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</si>
  <si>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</si>
  <si>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</si>
  <si>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</si>
  <si>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</si>
  <si>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</si>
  <si>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</si>
  <si>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</si>
  <si>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</si>
  <si>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</si>
  <si>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</si>
  <si>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</si>
  <si>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</si>
  <si>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</si>
  <si>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</si>
  <si>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</si>
  <si>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</si>
  <si>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</si>
  <si>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</si>
  <si>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</si>
  <si>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</si>
  <si>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</si>
  <si>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</si>
  <si>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</si>
  <si>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</si>
  <si>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</si>
  <si>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</si>
  <si>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</si>
  <si>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</si>
  <si>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</si>
  <si>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</si>
  <si>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</si>
  <si>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</si>
  <si>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</si>
  <si>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</si>
  <si>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</si>
  <si>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</si>
  <si>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</si>
  <si>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</si>
  <si>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</si>
  <si>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</si>
  <si>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</si>
  <si>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</si>
  <si>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</si>
  <si>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</si>
  <si>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</si>
  <si>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</si>
  <si>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</si>
  <si>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</si>
  <si>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</si>
  <si>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</si>
  <si>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</si>
  <si>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</si>
  <si>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</si>
  <si>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</si>
  <si>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</si>
  <si>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</si>
  <si>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</si>
  <si>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</si>
  <si>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</si>
  <si>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</si>
  <si>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</si>
  <si>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</si>
  <si>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</si>
  <si>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</si>
  <si>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</si>
  <si>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</si>
  <si>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</si>
  <si>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</si>
  <si>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</si>
  <si>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</si>
  <si>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</si>
  <si>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</si>
  <si>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</si>
  <si>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</si>
  <si>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</si>
  <si>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</si>
  <si>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</si>
  <si>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</si>
  <si>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</si>
  <si>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</si>
  <si>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</si>
  <si>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</si>
  <si>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</si>
  <si>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</si>
  <si>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</si>
  <si>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</si>
  <si>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</si>
  <si>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</si>
  <si>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</si>
  <si>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</si>
  <si>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</si>
  <si>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</si>
  <si>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</si>
  <si>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</si>
  <si>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</si>
  <si>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</si>
  <si>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</si>
  <si>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</si>
  <si>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</si>
  <si>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</si>
  <si>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</si>
  <si>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</si>
  <si>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</si>
  <si>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</si>
  <si>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</si>
  <si>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</si>
  <si>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</si>
  <si>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</si>
  <si>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</si>
  <si>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</si>
  <si>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</si>
  <si>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</si>
  <si>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</si>
  <si>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</si>
  <si>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</si>
  <si>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</si>
  <si>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</si>
  <si>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</si>
  <si>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</si>
  <si>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</si>
  <si>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</si>
  <si>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</si>
  <si>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</si>
  <si>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</si>
  <si>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</si>
  <si>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</si>
  <si>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</si>
  <si>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</si>
  <si>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</si>
  <si>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</si>
  <si>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</si>
  <si>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</si>
  <si>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</si>
  <si>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</si>
  <si>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</si>
  <si>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</si>
  <si>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</si>
  <si>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</si>
  <si>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</si>
  <si>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</si>
  <si>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</si>
  <si>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</si>
  <si>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</si>
  <si>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</si>
  <si>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</si>
  <si>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</si>
  <si>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</si>
  <si>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</si>
  <si>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</si>
  <si>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</si>
  <si>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</si>
  <si>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</si>
  <si>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</si>
  <si>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</si>
  <si>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</si>
  <si>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</si>
  <si>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</si>
  <si>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</si>
  <si>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</si>
  <si>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</si>
  <si>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</si>
  <si>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</si>
  <si>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</si>
  <si>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</si>
  <si>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</si>
  <si>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</si>
  <si>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</si>
  <si>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</si>
  <si>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</si>
  <si>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</si>
  <si>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</si>
  <si>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</si>
  <si>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</si>
  <si>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</si>
  <si>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</si>
  <si>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</si>
  <si>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</si>
  <si>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</si>
  <si>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</si>
  <si>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</si>
  <si>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</si>
  <si>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</si>
  <si>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</si>
  <si>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</si>
  <si>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</si>
  <si>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</si>
  <si>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</si>
  <si>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</si>
  <si>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</si>
  <si>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</si>
  <si>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</si>
  <si>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</si>
  <si>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</si>
  <si>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</si>
  <si>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</si>
  <si>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</si>
  <si>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</si>
  <si>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</si>
  <si>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</si>
  <si>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</si>
  <si>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</si>
  <si>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</si>
  <si>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</si>
  <si>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</si>
  <si>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</si>
  <si>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</si>
  <si>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</si>
  <si>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</si>
  <si>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</si>
  <si>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</si>
  <si>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</si>
  <si>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</si>
  <si>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</si>
  <si>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</si>
  <si>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</si>
  <si>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</si>
  <si>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</si>
  <si>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</si>
  <si>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</si>
  <si>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</si>
  <si>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</si>
  <si>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</si>
  <si>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</si>
  <si>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</si>
  <si>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</si>
  <si>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</si>
  <si>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</si>
  <si>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</si>
  <si>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</si>
  <si>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</si>
  <si>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</si>
  <si>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</si>
  <si>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</si>
  <si>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</si>
  <si>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</si>
  <si>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</si>
  <si>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</si>
  <si>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</si>
  <si>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</si>
  <si>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</si>
  <si>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</si>
  <si>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</si>
  <si>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</si>
  <si>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</si>
  <si>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</si>
  <si>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</si>
  <si>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</si>
  <si>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</si>
  <si>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</si>
  <si>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</si>
  <si>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</si>
  <si>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</si>
  <si>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</si>
  <si>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</si>
  <si>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</si>
  <si>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</si>
  <si>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</si>
  <si>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</si>
  <si>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</si>
  <si>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</si>
  <si>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</si>
  <si>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</si>
  <si>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</si>
  <si>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</si>
  <si>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</si>
  <si>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</si>
  <si>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</si>
  <si>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</si>
  <si>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</si>
  <si>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</si>
  <si>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</si>
  <si>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</si>
  <si>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</si>
  <si>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</si>
  <si>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</si>
  <si>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</si>
  <si>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</si>
  <si>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</si>
  <si>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</si>
  <si>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</si>
  <si>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</si>
  <si>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</si>
  <si>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</si>
  <si>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</si>
  <si>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</si>
  <si>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</si>
  <si>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</si>
  <si>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</si>
  <si>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</si>
  <si>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</si>
  <si>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</si>
  <si>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</si>
  <si>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</si>
  <si>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</si>
  <si>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</si>
  <si>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</si>
  <si>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</si>
  <si>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</si>
  <si>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</si>
  <si>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</si>
  <si>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</si>
  <si>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</si>
  <si>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</si>
  <si>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</si>
  <si>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</si>
  <si>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</si>
  <si>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</si>
  <si>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</si>
  <si>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</si>
  <si>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</si>
  <si>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</si>
  <si>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</si>
  <si>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</si>
  <si>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</si>
  <si>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</si>
  <si>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</si>
  <si>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</si>
  <si>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</si>
  <si>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</si>
  <si>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</si>
  <si>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</si>
  <si>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</si>
  <si>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</si>
  <si>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</si>
  <si>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</si>
  <si>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</si>
  <si>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</si>
  <si>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</si>
  <si>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</si>
  <si>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</si>
  <si>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</si>
  <si>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</si>
  <si>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</si>
  <si>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</si>
  <si>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</si>
  <si>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</si>
  <si>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</si>
  <si>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</si>
  <si>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</si>
  <si>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</si>
  <si>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</si>
  <si>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</si>
  <si>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</si>
  <si>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</si>
  <si>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</si>
  <si>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</si>
  <si>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</si>
  <si>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</si>
  <si>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</si>
  <si>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</si>
  <si>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</si>
  <si>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</si>
  <si>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</si>
  <si>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</si>
  <si>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</si>
  <si>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</si>
  <si>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</si>
  <si>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</si>
  <si>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</si>
  <si>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</si>
  <si>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</si>
  <si>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</si>
  <si>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</si>
  <si>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</si>
  <si>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</si>
  <si>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</si>
  <si>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</si>
  <si>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</si>
  <si>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</si>
  <si>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</si>
  <si>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</si>
  <si>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</si>
  <si>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</si>
  <si>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</si>
  <si>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</si>
  <si>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</si>
  <si>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</si>
  <si>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</si>
  <si>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</si>
  <si>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</si>
  <si>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</si>
  <si>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</si>
  <si>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</si>
  <si>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</si>
  <si>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</si>
  <si>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</si>
  <si>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</si>
  <si>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</si>
  <si>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</si>
  <si>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</si>
  <si>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</si>
  <si>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</si>
  <si>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</si>
  <si>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</si>
  <si>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</si>
  <si>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</si>
  <si>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</si>
  <si>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</si>
  <si>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</si>
  <si>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</si>
  <si>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</si>
  <si>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</si>
  <si>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</si>
  <si>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</si>
  <si>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</si>
  <si>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</si>
  <si>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</si>
  <si>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</si>
  <si>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</si>
  <si>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</si>
  <si>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</si>
  <si>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</si>
  <si>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</si>
  <si>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</si>
  <si>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</si>
  <si>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</si>
  <si>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</si>
  <si>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</si>
  <si>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</si>
  <si>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</si>
  <si>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</si>
  <si>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</si>
  <si>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</si>
  <si>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</si>
  <si>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</si>
  <si>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</si>
  <si>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</si>
  <si>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</si>
  <si>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</si>
  <si>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</si>
  <si>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</si>
  <si>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</si>
  <si>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</si>
  <si>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</si>
  <si>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</si>
  <si>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</si>
  <si>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</si>
  <si>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</si>
  <si>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</si>
  <si>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</si>
  <si>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</si>
  <si>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</si>
  <si>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</si>
  <si>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</si>
  <si>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</si>
  <si>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</si>
  <si>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</si>
  <si>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</si>
  <si>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</si>
  <si>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</si>
  <si>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</si>
  <si>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</si>
  <si>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</si>
  <si>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</si>
  <si>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</si>
  <si>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</si>
  <si>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</si>
  <si>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</si>
  <si>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</si>
  <si>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</si>
  <si>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</si>
  <si>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</si>
  <si>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</si>
  <si>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</si>
  <si>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</si>
  <si>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</si>
  <si>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</si>
  <si>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</si>
  <si>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</si>
  <si>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</si>
  <si>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</si>
  <si>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</si>
  <si>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</si>
  <si>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</si>
  <si>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</si>
  <si>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</si>
  <si>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</si>
  <si>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</si>
  <si>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</si>
  <si>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</si>
  <si>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</si>
  <si>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</si>
  <si>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</si>
  <si>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</si>
  <si>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</si>
  <si>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</si>
  <si>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</si>
  <si>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</si>
  <si>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</si>
  <si>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</si>
  <si>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</si>
  <si>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</si>
  <si>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</si>
  <si>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</si>
  <si>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</si>
  <si>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</si>
  <si>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</si>
  <si>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</si>
  <si>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</si>
  <si>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</si>
  <si>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</si>
  <si>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</si>
  <si>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</si>
  <si>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</si>
  <si>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</si>
  <si>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</si>
  <si>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</si>
  <si>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</si>
  <si>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</si>
  <si>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</si>
  <si>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</si>
  <si>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</si>
  <si>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</si>
  <si>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</si>
  <si>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</si>
  <si>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</si>
  <si>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</si>
  <si>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</si>
  <si>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</si>
  <si>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</si>
  <si>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</si>
  <si>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</si>
  <si>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</si>
  <si>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</si>
  <si>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</si>
  <si>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</si>
  <si>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</si>
  <si>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</si>
  <si>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</si>
  <si>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</si>
  <si>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</si>
  <si>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</si>
  <si>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</si>
  <si>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</si>
  <si>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</si>
  <si>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</si>
  <si>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</si>
  <si>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</si>
  <si>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</si>
  <si>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</si>
  <si>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</si>
  <si>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</si>
  <si>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</si>
  <si>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</si>
  <si>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</si>
  <si>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</si>
  <si>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</si>
  <si>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</si>
  <si>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</si>
  <si>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</si>
  <si>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</si>
  <si>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</si>
  <si>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</si>
  <si>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</si>
  <si>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</si>
  <si>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</si>
  <si>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</si>
  <si>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</si>
  <si>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</si>
  <si>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</si>
  <si>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</si>
  <si>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</si>
  <si>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</si>
  <si>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</si>
  <si>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</si>
  <si>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</si>
  <si>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</si>
  <si>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</si>
  <si>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</si>
  <si>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</si>
  <si>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</si>
  <si>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</si>
  <si>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</si>
  <si>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</si>
  <si>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</si>
  <si>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</si>
  <si>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</si>
  <si>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</si>
  <si>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</si>
  <si>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</si>
  <si>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</si>
  <si>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</si>
  <si>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</si>
  <si>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</si>
  <si>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</si>
  <si>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</si>
  <si>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</si>
  <si>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</si>
  <si>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</si>
  <si>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</si>
  <si>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</si>
  <si>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</si>
  <si>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</si>
  <si>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</si>
  <si>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</si>
  <si>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</si>
  <si>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</si>
  <si>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</si>
  <si>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</si>
  <si>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</si>
  <si>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</si>
  <si>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</si>
  <si>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</si>
  <si>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</si>
  <si>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</si>
  <si>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</si>
  <si>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</si>
  <si>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</si>
  <si>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</si>
  <si>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</si>
  <si>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</si>
  <si>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</si>
  <si>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</si>
  <si>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</si>
  <si>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</si>
  <si>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</si>
  <si>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</si>
  <si>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</si>
  <si>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</si>
  <si>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</si>
  <si>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</si>
  <si>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</si>
  <si>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</si>
  <si>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</si>
  <si>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</si>
  <si>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</si>
  <si>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</si>
  <si>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</si>
  <si>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</si>
  <si>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</si>
  <si>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</si>
  <si>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</si>
  <si>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</si>
  <si>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</si>
  <si>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</si>
  <si>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</si>
  <si>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</si>
  <si>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</si>
  <si>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</si>
  <si>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</si>
  <si>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</si>
  <si>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</si>
  <si>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</si>
  <si>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</si>
  <si>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</si>
  <si>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</si>
  <si>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</si>
  <si>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</si>
  <si>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</si>
  <si>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</si>
  <si>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</si>
  <si>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</si>
  <si>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</si>
  <si>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</si>
  <si>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</si>
  <si>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</si>
  <si>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</si>
  <si>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</si>
  <si>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</si>
  <si>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</si>
  <si>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</si>
  <si>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</si>
  <si>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</si>
  <si>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</si>
  <si>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</si>
  <si>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</si>
  <si>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</si>
  <si>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</si>
  <si>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</si>
  <si>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</si>
  <si>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</si>
  <si>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</si>
  <si>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</si>
  <si>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</si>
  <si>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</si>
  <si>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</si>
  <si>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</si>
  <si>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</si>
  <si>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</si>
  <si>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</si>
  <si>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</si>
  <si>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</si>
  <si>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</si>
  <si>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</si>
  <si>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</si>
  <si>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</si>
  <si>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</si>
  <si>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</si>
  <si>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</si>
  <si>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</si>
  <si>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</si>
  <si>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</si>
  <si>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</si>
  <si>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</si>
  <si>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</si>
  <si>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</si>
  <si>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</si>
  <si>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</si>
  <si>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</si>
  <si>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</si>
  <si>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</si>
  <si>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</si>
  <si>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</si>
  <si>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</si>
  <si>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</si>
  <si>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</si>
  <si>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</si>
  <si>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</si>
  <si>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</si>
  <si>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</si>
  <si>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</si>
  <si>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</si>
  <si>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</si>
  <si>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</si>
  <si>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</si>
  <si>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</si>
  <si>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</si>
  <si>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</si>
  <si>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</si>
  <si>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</si>
  <si>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</si>
  <si>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</si>
  <si>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</si>
  <si>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</si>
  <si>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</si>
  <si>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</si>
  <si>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</si>
  <si>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</si>
  <si>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</si>
  <si>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</si>
  <si>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</si>
  <si>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</si>
  <si>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</si>
  <si>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</si>
  <si>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</si>
  <si>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</si>
  <si>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</si>
  <si>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</si>
  <si>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</si>
  <si>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</si>
  <si>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</si>
  <si>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</si>
  <si>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</si>
  <si>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</si>
  <si>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</si>
  <si>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</si>
  <si>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</si>
  <si>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</si>
  <si>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</si>
  <si>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</si>
  <si>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</si>
  <si>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</si>
  <si>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</si>
  <si>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</si>
  <si>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</si>
  <si>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</si>
  <si>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</si>
  <si>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</si>
  <si>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</si>
  <si>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</si>
  <si>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</si>
  <si>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</si>
  <si>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</si>
  <si>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</si>
  <si>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</si>
  <si>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</si>
  <si>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</si>
  <si>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</si>
  <si>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</si>
  <si>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</si>
  <si>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</si>
  <si>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</si>
  <si>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</si>
  <si>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</si>
  <si>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</si>
  <si>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</si>
  <si>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</si>
  <si>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</si>
  <si>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</si>
  <si>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</si>
  <si>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</si>
  <si>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</si>
  <si>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</si>
  <si>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</si>
  <si>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</si>
  <si>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</si>
  <si>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</si>
  <si>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</si>
  <si>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</si>
  <si>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</si>
  <si>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</si>
  <si>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</si>
  <si>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</si>
  <si>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</si>
  <si>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</si>
  <si>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</si>
  <si>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</si>
  <si>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</si>
  <si>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</si>
  <si>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</si>
  <si>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</si>
  <si>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</si>
  <si>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</si>
  <si>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</si>
  <si>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</si>
  <si>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</si>
  <si>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</si>
  <si>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</si>
  <si>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</si>
  <si>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</si>
  <si>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</si>
  <si>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</si>
  <si>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</si>
  <si>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</si>
  <si>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</si>
  <si>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</si>
  <si>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</si>
  <si>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</si>
  <si>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</si>
  <si>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</si>
  <si>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</si>
  <si>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</si>
  <si>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</si>
  <si>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</si>
  <si>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</si>
  <si>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</si>
  <si>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</si>
  <si>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</si>
  <si>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</si>
  <si>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</si>
  <si>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</si>
  <si>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</si>
  <si>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</si>
  <si>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</si>
  <si>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</si>
  <si>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</si>
  <si>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</si>
  <si>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</si>
  <si>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</si>
  <si>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</si>
  <si>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</si>
  <si>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</si>
  <si>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</si>
  <si>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</si>
  <si>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</si>
  <si>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</si>
  <si>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</si>
  <si>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</si>
  <si>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</si>
  <si>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</si>
  <si>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</si>
  <si>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</si>
  <si>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</si>
  <si>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</si>
  <si>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</si>
  <si>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</si>
  <si>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</si>
  <si>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</si>
  <si>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</si>
  <si>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</si>
  <si>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</si>
  <si>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</si>
  <si>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</si>
  <si>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</si>
  <si>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</si>
  <si>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</si>
  <si>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</si>
  <si>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</si>
  <si>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</si>
  <si>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</si>
  <si>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</si>
  <si>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</si>
  <si>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</si>
  <si>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</si>
  <si>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</si>
  <si>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</si>
  <si>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</si>
  <si>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</si>
  <si>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</si>
  <si>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</si>
  <si>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</si>
  <si>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</si>
  <si>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</si>
  <si>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</si>
  <si>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</si>
  <si>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</si>
  <si>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</si>
  <si>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</si>
  <si>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</si>
  <si>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</si>
  <si>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</si>
  <si>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</si>
  <si>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</si>
  <si>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</si>
  <si>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</si>
  <si>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</si>
  <si>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</si>
  <si>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</si>
  <si>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</si>
  <si>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</si>
  <si>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</si>
  <si>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</si>
  <si>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</si>
  <si>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</si>
  <si>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</si>
  <si>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</si>
  <si>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</si>
  <si>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</si>
  <si>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</si>
  <si>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</si>
  <si>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</si>
  <si>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</si>
  <si>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</si>
  <si>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</si>
  <si>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</si>
  <si>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</si>
  <si>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</si>
  <si>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</si>
  <si>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</si>
  <si>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</si>
  <si>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</si>
  <si>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</si>
  <si>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</si>
  <si>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</si>
  <si>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</si>
  <si>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</si>
  <si>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</si>
  <si>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</si>
  <si>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</si>
  <si>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</si>
  <si>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</si>
  <si>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</si>
  <si>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</si>
  <si>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</si>
  <si>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</si>
  <si>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</si>
  <si>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</si>
  <si>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</si>
  <si>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</si>
  <si>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</si>
  <si>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</si>
  <si>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</si>
  <si>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</si>
  <si>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</si>
  <si>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</si>
  <si>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</si>
  <si>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</si>
  <si>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</si>
  <si>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</si>
  <si>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</si>
  <si>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</si>
  <si>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</si>
  <si>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</si>
  <si>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</si>
  <si>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</si>
  <si>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</si>
  <si>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</si>
  <si>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</si>
  <si>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</si>
  <si>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</si>
  <si>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</si>
  <si>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</si>
  <si>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</si>
  <si>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</si>
  <si>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</si>
  <si>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</si>
  <si>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</si>
  <si>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</si>
  <si>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</si>
  <si>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</si>
  <si>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</si>
  <si>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</si>
  <si>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</si>
  <si>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</si>
  <si>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</si>
  <si>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</si>
  <si>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</si>
  <si>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</si>
  <si>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</si>
  <si>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</si>
  <si>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</si>
  <si>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</si>
  <si>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</si>
  <si>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</si>
  <si>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</si>
  <si>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</si>
  <si>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</si>
  <si>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</si>
  <si>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</si>
  <si>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</si>
  <si>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</si>
  <si>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</si>
  <si>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</si>
  <si>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</si>
  <si>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</si>
  <si>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</si>
  <si>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</si>
  <si>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</si>
  <si>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</si>
  <si>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</si>
  <si>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</si>
  <si>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</si>
  <si>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</si>
  <si>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</si>
  <si>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</si>
  <si>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</si>
  <si>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</si>
  <si>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</si>
  <si>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</si>
  <si>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</si>
  <si>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</si>
  <si>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</si>
  <si>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</si>
  <si>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</si>
  <si>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</si>
  <si>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</si>
  <si>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</si>
  <si>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</si>
  <si>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</si>
  <si>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</si>
  <si>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</si>
  <si>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</si>
  <si>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</si>
  <si>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</si>
  <si>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</si>
  <si>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</si>
  <si>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</si>
  <si>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</si>
  <si>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</si>
  <si>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</si>
  <si>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</si>
  <si>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</si>
  <si>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</si>
  <si>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</si>
  <si>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</si>
  <si>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</si>
  <si>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</si>
  <si>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</si>
  <si>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</si>
  <si>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</si>
  <si>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</si>
  <si>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</si>
  <si>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</si>
  <si>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</si>
  <si>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</si>
  <si>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</si>
  <si>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</si>
  <si>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</si>
  <si>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</si>
  <si>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</si>
  <si>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</si>
  <si>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</si>
  <si>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</si>
  <si>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</si>
  <si>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</si>
  <si>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</si>
  <si>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</si>
  <si>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</si>
  <si>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</si>
  <si>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</si>
  <si>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</si>
  <si>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</si>
  <si>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</si>
  <si>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</si>
  <si>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</si>
  <si>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</si>
  <si>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</si>
  <si>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</si>
  <si>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</si>
  <si>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</si>
  <si>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</si>
  <si>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</si>
  <si>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</si>
  <si>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</si>
  <si>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</si>
  <si>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</si>
  <si>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</si>
  <si>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</si>
  <si>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</si>
  <si>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</si>
  <si>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</si>
  <si>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</si>
  <si>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</si>
  <si>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</si>
  <si>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</si>
  <si>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</si>
  <si>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</si>
  <si>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</si>
  <si>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</si>
  <si>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</si>
  <si>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</si>
  <si>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</si>
  <si>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</si>
  <si>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</si>
  <si>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</si>
  <si>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</si>
  <si>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</si>
  <si>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</si>
  <si>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</si>
  <si>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</si>
  <si>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</si>
  <si>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</si>
  <si>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</si>
  <si>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</si>
  <si>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</si>
  <si>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</si>
  <si>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</si>
  <si>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</si>
  <si>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</si>
  <si>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</si>
  <si>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</si>
  <si>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</si>
  <si>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</si>
  <si>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</si>
  <si>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</si>
  <si>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</si>
  <si>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</si>
  <si>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</si>
  <si>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</si>
  <si>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</si>
  <si>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</si>
  <si>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</si>
  <si>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</si>
  <si>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</si>
  <si>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</si>
  <si>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</si>
  <si>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</si>
  <si>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</si>
  <si>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</si>
  <si>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</si>
  <si>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</si>
  <si>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</si>
  <si>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</si>
  <si>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</si>
  <si>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</si>
  <si>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</si>
  <si>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</si>
  <si>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</si>
  <si>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</si>
  <si>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</si>
  <si>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</si>
  <si>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</si>
  <si>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</si>
  <si>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</si>
  <si>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</si>
  <si>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</si>
  <si>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</si>
  <si>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</si>
  <si>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</si>
  <si>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</si>
  <si>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</si>
  <si>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</si>
  <si>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</si>
  <si>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</si>
  <si>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</si>
  <si>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</si>
  <si>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</si>
  <si>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</si>
  <si>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</si>
  <si>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</si>
  <si>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</si>
  <si>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</si>
  <si>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</si>
  <si>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</si>
  <si>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</si>
  <si>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</si>
  <si>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</si>
  <si>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</si>
  <si>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</si>
  <si>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</si>
  <si>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</si>
  <si>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</si>
  <si>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</si>
  <si>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</si>
  <si>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</si>
  <si>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</si>
  <si>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</si>
  <si>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</si>
  <si>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</si>
  <si>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</si>
  <si>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</si>
  <si>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</si>
  <si>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</si>
  <si>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</si>
  <si>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</si>
  <si>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</si>
  <si>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</si>
  <si>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</si>
  <si>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</si>
  <si>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</si>
  <si>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</si>
  <si>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</si>
  <si>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</si>
  <si>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</si>
  <si>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</si>
  <si>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</si>
  <si>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</si>
  <si>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</si>
  <si>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</si>
  <si>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</si>
  <si>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</si>
  <si>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</si>
  <si>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</si>
  <si>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</si>
  <si>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</si>
  <si>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</si>
  <si>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</si>
  <si>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</si>
  <si>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</si>
  <si>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</si>
  <si>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</si>
  <si>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</si>
  <si>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</si>
  <si>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</si>
  <si>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</si>
  <si>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</si>
  <si>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</si>
  <si>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</si>
  <si>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</si>
  <si>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</si>
  <si>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</si>
  <si>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</si>
  <si>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</si>
  <si>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</si>
  <si>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</si>
  <si>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</si>
  <si>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</si>
  <si>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</si>
  <si>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</si>
  <si>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</si>
  <si>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</si>
  <si>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</si>
  <si>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</si>
  <si>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</si>
  <si>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</si>
  <si>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</si>
  <si>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</si>
  <si>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</si>
  <si>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</si>
  <si>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</si>
  <si>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</si>
  <si>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</si>
  <si>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</si>
  <si>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</si>
  <si>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</si>
  <si>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</si>
  <si>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</si>
  <si>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</si>
  <si>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</si>
  <si>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</si>
  <si>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</si>
  <si>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</si>
  <si>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</si>
  <si>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</si>
  <si>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</si>
  <si>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</si>
  <si>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</si>
  <si>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</si>
  <si>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</si>
  <si>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</si>
  <si>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</si>
  <si>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</si>
  <si>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</si>
  <si>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</si>
  <si>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</si>
  <si>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</si>
  <si>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</si>
  <si>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</si>
  <si>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</si>
  <si>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</si>
  <si>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</si>
  <si>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</si>
  <si>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</si>
  <si>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</si>
  <si>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</si>
  <si>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</si>
  <si>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</si>
  <si>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</si>
  <si>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</si>
  <si>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</si>
  <si>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</si>
  <si>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</si>
  <si>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</si>
  <si>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</si>
  <si>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</si>
  <si>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</si>
  <si>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</si>
  <si>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</si>
  <si>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</si>
  <si>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</si>
  <si>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</si>
  <si>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</si>
  <si>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</si>
  <si>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</si>
  <si>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</si>
  <si>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</si>
  <si>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</si>
  <si>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</si>
  <si>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</si>
  <si>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</si>
  <si>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</si>
  <si>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</si>
  <si>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</si>
  <si>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</si>
  <si>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</si>
  <si>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</si>
  <si>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</si>
  <si>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</si>
  <si>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</si>
  <si>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</si>
  <si>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</si>
  <si>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</si>
  <si>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</si>
  <si>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</si>
  <si>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</si>
  <si>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</si>
  <si>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</si>
  <si>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</si>
  <si>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</si>
  <si>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</si>
  <si>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</si>
  <si>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</si>
  <si>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</si>
  <si>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</si>
  <si>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</si>
  <si>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</si>
  <si>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</si>
  <si>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</si>
  <si>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</si>
  <si>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</si>
  <si>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</si>
  <si>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</si>
  <si>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</si>
  <si>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</si>
  <si>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</si>
  <si>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</si>
  <si>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</si>
  <si>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</si>
  <si>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</si>
  <si>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</si>
  <si>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</si>
  <si>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</si>
  <si>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</si>
  <si>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</si>
  <si>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</si>
  <si>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</si>
  <si>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</si>
  <si>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</si>
  <si>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</si>
  <si>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</si>
  <si>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</si>
  <si>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</si>
  <si>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</si>
  <si>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</si>
  <si>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</si>
  <si>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</si>
  <si>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</si>
  <si>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</si>
  <si>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</si>
  <si>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</si>
  <si>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</si>
  <si>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</si>
  <si>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</si>
  <si>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</si>
  <si>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</si>
  <si>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</si>
  <si>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</si>
  <si>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</si>
  <si>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</si>
  <si>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</si>
  <si>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</si>
  <si>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</si>
  <si>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</si>
  <si>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</si>
  <si>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</si>
  <si>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</si>
  <si>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</si>
  <si>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</si>
  <si>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</si>
  <si>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</si>
  <si>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</si>
  <si>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</si>
  <si>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</si>
  <si>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</si>
  <si>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</si>
  <si>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</si>
  <si>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</si>
  <si>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</si>
  <si>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</si>
  <si>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</si>
  <si>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</si>
  <si>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</si>
  <si>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</si>
  <si>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</si>
  <si>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</si>
  <si>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</si>
  <si>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</si>
  <si>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</si>
  <si>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</si>
  <si>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</si>
  <si>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</si>
  <si>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</si>
  <si>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</si>
  <si>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</si>
  <si>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</si>
  <si>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</si>
  <si>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</si>
  <si>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</si>
  <si>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</si>
  <si>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</si>
  <si>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</si>
  <si>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</si>
  <si>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</si>
  <si>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</si>
  <si>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</si>
  <si>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</si>
  <si>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</si>
  <si>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</si>
  <si>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</si>
  <si>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</si>
  <si>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</si>
  <si>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</si>
  <si>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</si>
  <si>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</si>
  <si>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</si>
  <si>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</si>
  <si>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</si>
  <si>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</si>
  <si>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</si>
  <si>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</si>
  <si>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</si>
  <si>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</si>
  <si>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</si>
  <si>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</si>
  <si>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</si>
  <si>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</si>
  <si>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</si>
  <si>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</si>
  <si>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</si>
  <si>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</si>
  <si>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</si>
  <si>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</si>
  <si>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</si>
  <si>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</si>
  <si>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</si>
  <si>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</si>
  <si>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</si>
  <si>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</si>
  <si>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</si>
  <si>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</si>
  <si>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</si>
  <si>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</si>
  <si>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</si>
  <si>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</si>
  <si>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</si>
  <si>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</si>
  <si>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</si>
  <si>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</si>
  <si>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</si>
  <si>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</si>
  <si>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</si>
  <si>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</si>
  <si>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</si>
  <si>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</si>
  <si>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</si>
  <si>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</si>
  <si>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</si>
  <si>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</si>
  <si>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</si>
  <si>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</si>
  <si>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</si>
  <si>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</si>
  <si>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</si>
  <si>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</si>
  <si>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</si>
  <si>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</si>
  <si>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</si>
  <si>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</si>
  <si>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</si>
  <si>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</si>
  <si>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</si>
  <si>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</si>
  <si>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</si>
  <si>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</si>
  <si>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</si>
  <si>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</si>
  <si>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</si>
  <si>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</si>
  <si>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</si>
  <si>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</si>
  <si>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</si>
  <si>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</si>
  <si>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</si>
  <si>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</si>
  <si>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</si>
  <si>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</si>
  <si>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</si>
  <si>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</si>
  <si>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</si>
  <si>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</si>
  <si>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</si>
  <si>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</si>
  <si>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</si>
  <si>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</si>
  <si>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</si>
  <si>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</si>
  <si>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</si>
  <si>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</si>
  <si>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</si>
  <si>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</si>
  <si>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</si>
  <si>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</si>
  <si>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</si>
  <si>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</si>
  <si>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</si>
  <si>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</si>
  <si>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</si>
  <si>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</si>
  <si>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</si>
  <si>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</si>
  <si>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</si>
  <si>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</si>
  <si>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</si>
  <si>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</si>
  <si>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</si>
  <si>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</si>
  <si>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</si>
  <si>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</si>
  <si>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</si>
  <si>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</si>
  <si>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</si>
  <si>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</si>
  <si>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</si>
  <si>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</si>
  <si>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</si>
  <si>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</si>
  <si>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</si>
  <si>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</si>
  <si>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</si>
  <si>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</si>
  <si>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</si>
  <si>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</si>
  <si>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</si>
  <si>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</si>
  <si>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</si>
  <si>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</si>
  <si>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</si>
  <si>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</si>
  <si>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</si>
  <si>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</si>
  <si>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</si>
  <si>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</si>
  <si>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</si>
  <si>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</si>
  <si>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</si>
  <si>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</si>
  <si>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</si>
  <si>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</si>
  <si>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</si>
  <si>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</si>
  <si>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</si>
  <si>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</si>
  <si>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</si>
  <si>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</si>
  <si>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</si>
  <si>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</si>
  <si>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</si>
  <si>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</si>
  <si>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</si>
  <si>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</si>
  <si>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</si>
  <si>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</si>
  <si>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</si>
  <si>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</si>
  <si>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</si>
  <si>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</si>
  <si>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</si>
  <si>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</si>
  <si>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</si>
  <si>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</si>
  <si>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</si>
  <si>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</si>
  <si>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</si>
  <si>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</si>
  <si>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</si>
  <si>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</si>
  <si>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</si>
  <si>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</si>
  <si>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</si>
  <si>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</si>
  <si>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</si>
  <si>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</si>
  <si>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</si>
  <si>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</si>
  <si>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</si>
  <si>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</si>
  <si>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</si>
  <si>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</si>
  <si>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</si>
  <si>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</si>
  <si>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</si>
  <si>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</si>
  <si>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</si>
  <si>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</si>
  <si>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</si>
  <si>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</si>
  <si>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</si>
  <si>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</si>
  <si>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</si>
  <si>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</si>
  <si>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</si>
  <si>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</si>
  <si>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</si>
  <si>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</si>
  <si>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</si>
  <si>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</si>
  <si>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</si>
  <si>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</si>
  <si>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</si>
  <si>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</si>
  <si>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</si>
  <si>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</si>
  <si>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</si>
  <si>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</si>
  <si>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</si>
  <si>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</si>
  <si>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</si>
  <si>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</si>
  <si>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</si>
  <si>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</si>
  <si>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</si>
  <si>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</si>
  <si>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</si>
  <si>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</si>
  <si>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</si>
  <si>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</si>
  <si>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</si>
  <si>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</si>
  <si>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</si>
  <si>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</si>
  <si>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</si>
  <si>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</si>
  <si>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</si>
  <si>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</si>
  <si>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</si>
  <si>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</si>
  <si>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</si>
  <si>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</si>
  <si>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</si>
  <si>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</si>
  <si>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</si>
  <si>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</si>
  <si>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</si>
  <si>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</si>
  <si>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</si>
  <si>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</si>
  <si>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</si>
  <si>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</si>
  <si>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</si>
  <si>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</si>
  <si>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</si>
  <si>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</si>
  <si>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</si>
  <si>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</si>
  <si>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</si>
  <si>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</si>
  <si>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</si>
  <si>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</si>
  <si>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</si>
  <si>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</si>
  <si>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</si>
  <si>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</si>
  <si>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</si>
  <si>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</si>
  <si>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</si>
  <si>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</si>
  <si>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</si>
  <si>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</si>
  <si>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</si>
  <si>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</si>
  <si>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</si>
  <si>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</si>
  <si>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</si>
  <si>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</si>
  <si>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</si>
  <si>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</si>
  <si>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</si>
  <si>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</si>
  <si>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</si>
  <si>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</si>
  <si>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</si>
  <si>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</si>
  <si>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</si>
  <si>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</si>
  <si>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</si>
  <si>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</si>
  <si>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</si>
  <si>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</si>
  <si>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</si>
  <si>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</si>
  <si>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</si>
  <si>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</si>
  <si>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</si>
  <si>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</si>
  <si>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</si>
  <si>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</si>
  <si>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</si>
  <si>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</si>
  <si>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</si>
  <si>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</si>
  <si>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</si>
  <si>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</si>
  <si>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</si>
  <si>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</si>
  <si>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</si>
  <si>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</si>
  <si>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</si>
  <si>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</si>
  <si>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</si>
  <si>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</si>
  <si>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</si>
  <si>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</si>
  <si>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</si>
  <si>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</si>
  <si>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</si>
  <si>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</si>
  <si>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</si>
  <si>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</si>
  <si>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</si>
  <si>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</si>
  <si>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</si>
  <si>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</si>
  <si>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</si>
  <si>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</si>
  <si>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</si>
  <si>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</si>
  <si>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</si>
  <si>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</si>
  <si>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</si>
  <si>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</si>
  <si>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</si>
  <si>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</si>
  <si>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</si>
  <si>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</si>
  <si>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</si>
  <si>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</si>
  <si>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</si>
  <si>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</si>
  <si>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</si>
  <si>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</si>
  <si>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</si>
  <si>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</si>
  <si>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</si>
  <si>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</si>
  <si>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</si>
  <si>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</si>
  <si>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</si>
  <si>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</si>
  <si>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</si>
  <si>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</si>
  <si>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</si>
  <si>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</si>
  <si>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</si>
  <si>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</si>
  <si>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</si>
  <si>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</si>
  <si>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</si>
  <si>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</si>
  <si>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</si>
  <si>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</si>
  <si>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</si>
  <si>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</si>
  <si>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</si>
  <si>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</si>
  <si>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</si>
  <si>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</si>
  <si>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</si>
  <si>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</si>
  <si>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</si>
  <si>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</si>
  <si>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</si>
  <si>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</si>
  <si>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</si>
  <si>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</si>
  <si>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</si>
  <si>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</si>
  <si>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</si>
  <si>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</si>
  <si>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</si>
  <si>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</si>
  <si>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</si>
  <si>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</si>
  <si>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</si>
  <si>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</si>
  <si>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</si>
  <si>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</si>
  <si>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</si>
  <si>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</si>
  <si>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</si>
  <si>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</si>
  <si>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</si>
  <si>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</si>
  <si>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</si>
  <si>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</si>
  <si>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</si>
  <si>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</si>
  <si>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</si>
  <si>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</si>
  <si>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</si>
  <si>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</si>
  <si>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</si>
  <si>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</si>
  <si>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</si>
  <si>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</si>
  <si>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</si>
  <si>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</si>
  <si>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</si>
  <si>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</si>
  <si>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</si>
  <si>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</si>
  <si>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</si>
  <si>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</si>
  <si>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</si>
  <si>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</si>
  <si>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</si>
  <si>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</si>
  <si>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</si>
  <si>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</si>
  <si>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</si>
  <si>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</si>
  <si>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</si>
  <si>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</si>
  <si>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</si>
  <si>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</si>
  <si>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</si>
  <si>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</si>
  <si>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</si>
  <si>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</si>
  <si>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</si>
  <si>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</si>
  <si>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</si>
  <si>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</si>
  <si>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</si>
  <si>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</si>
  <si>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</si>
  <si>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</si>
  <si>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</si>
  <si>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</si>
  <si>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</si>
  <si>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</si>
  <si>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</si>
  <si>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</si>
  <si>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</si>
  <si>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</si>
  <si>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</si>
  <si>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</si>
  <si>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</si>
  <si>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</si>
  <si>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</si>
  <si>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</si>
  <si>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</si>
  <si>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</si>
  <si>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</si>
  <si>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</si>
  <si>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</si>
  <si>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</si>
  <si>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</si>
  <si>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</si>
  <si>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</si>
  <si>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</si>
  <si>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</si>
  <si>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</si>
  <si>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</si>
  <si>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</si>
  <si>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</si>
  <si>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</si>
  <si>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</si>
  <si>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</si>
  <si>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</si>
  <si>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</si>
  <si>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</si>
  <si>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</si>
  <si>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</si>
  <si>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</si>
  <si>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</si>
  <si>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</si>
  <si>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</si>
  <si>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</si>
  <si>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</si>
  <si>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</si>
  <si>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</si>
  <si>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</si>
  <si>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</si>
  <si>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</si>
  <si>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</si>
  <si>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</si>
  <si>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</si>
  <si>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</si>
  <si>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</si>
  <si>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</si>
  <si>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</si>
  <si>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</si>
  <si>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</si>
  <si>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</si>
  <si>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</si>
  <si>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</si>
  <si>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</si>
  <si>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</si>
  <si>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</si>
  <si>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</si>
  <si>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</si>
  <si>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</si>
  <si>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</si>
  <si>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</si>
  <si>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</si>
  <si>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</si>
  <si>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</si>
  <si>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</si>
  <si>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</si>
  <si>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</si>
  <si>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</si>
  <si>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</si>
  <si>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</si>
  <si>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</si>
  <si>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</si>
  <si>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</si>
  <si>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</si>
  <si>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</si>
  <si>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</si>
  <si>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</si>
  <si>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</si>
  <si>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</si>
  <si>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</si>
  <si>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</si>
  <si>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</si>
  <si>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</si>
  <si>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</si>
  <si>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</si>
  <si>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</si>
  <si>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</si>
  <si>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</si>
  <si>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</si>
  <si>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</si>
  <si>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</si>
  <si>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</si>
  <si>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</si>
  <si>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</si>
  <si>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</si>
  <si>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</si>
  <si>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</si>
  <si>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</si>
  <si>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</si>
  <si>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</si>
  <si>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</si>
  <si>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</si>
  <si>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</si>
  <si>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</si>
  <si>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</si>
  <si>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</si>
  <si>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</si>
  <si>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</si>
  <si>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</si>
  <si>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</si>
  <si>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</si>
  <si>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</si>
  <si>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</si>
  <si>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</si>
  <si>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</si>
  <si>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</si>
  <si>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</si>
  <si>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</si>
  <si>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</si>
  <si>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</si>
  <si>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</si>
  <si>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</si>
  <si>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</si>
  <si>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</si>
  <si>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</si>
  <si>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</si>
  <si>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</si>
  <si>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</si>
  <si>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</si>
  <si>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</si>
  <si>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</si>
  <si>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</si>
  <si>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</si>
  <si>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</si>
  <si>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</si>
  <si>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</si>
  <si>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</si>
  <si>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</si>
  <si>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</si>
  <si>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</si>
  <si>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</si>
  <si>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</si>
  <si>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</si>
  <si>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</si>
  <si>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</si>
  <si>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</si>
  <si>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</si>
  <si>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</si>
  <si>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</si>
  <si>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</si>
  <si>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</si>
  <si>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</si>
  <si>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</si>
  <si>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</si>
  <si>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</si>
  <si>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</si>
  <si>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</si>
  <si>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</si>
  <si>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</si>
  <si>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</si>
  <si>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</si>
  <si>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</si>
  <si>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</si>
  <si>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</si>
  <si>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</si>
  <si>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</si>
  <si>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</si>
  <si>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</si>
  <si>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</si>
  <si>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</si>
  <si>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</si>
  <si>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</si>
  <si>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</si>
  <si>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</si>
  <si>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</si>
  <si>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</si>
  <si>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</si>
  <si>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</si>
  <si>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</si>
  <si>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</si>
  <si>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</si>
  <si>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</si>
  <si>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</si>
  <si>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</si>
  <si>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</si>
  <si>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</si>
  <si>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</si>
  <si>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</si>
  <si>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</si>
  <si>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</si>
  <si>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</si>
  <si>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</si>
  <si>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</si>
  <si>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</si>
  <si>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</si>
  <si>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</si>
  <si>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</si>
  <si>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</si>
  <si>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</si>
  <si>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</si>
  <si>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</si>
  <si>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</si>
  <si>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</si>
  <si>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</si>
  <si>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</si>
  <si>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</si>
  <si>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</si>
  <si>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</si>
  <si>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</si>
  <si>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</si>
  <si>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</si>
  <si>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</si>
  <si>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</si>
  <si>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</si>
  <si>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</si>
  <si>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</si>
  <si>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</si>
  <si>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</si>
  <si>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</si>
  <si>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</si>
  <si>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</si>
  <si>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</si>
  <si>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</si>
  <si>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</si>
  <si>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</si>
  <si>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</si>
  <si>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</si>
  <si>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</si>
  <si>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</si>
  <si>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</si>
  <si>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</si>
  <si>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</si>
  <si>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</si>
  <si>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</si>
  <si>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</si>
  <si>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</si>
  <si>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</si>
  <si>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</si>
  <si>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</si>
  <si>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</si>
  <si>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</si>
  <si>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</si>
  <si>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</si>
  <si>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</si>
  <si>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</si>
  <si>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</si>
  <si>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</si>
  <si>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</si>
  <si>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</si>
  <si>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</si>
  <si>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</si>
  <si>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</si>
  <si>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</si>
  <si>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</si>
  <si>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</si>
  <si>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</si>
  <si>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</si>
  <si>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</si>
  <si>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</si>
  <si>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</si>
  <si>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</si>
  <si>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</si>
  <si>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</si>
  <si>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</si>
  <si>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</si>
  <si>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</si>
  <si>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</si>
  <si>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</si>
  <si>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</si>
  <si>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</si>
  <si>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</si>
  <si>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</si>
  <si>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</si>
  <si>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</si>
  <si>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</si>
  <si>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</si>
  <si>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</si>
  <si>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</si>
  <si>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</si>
  <si>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</si>
  <si>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</si>
  <si>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</si>
  <si>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</si>
  <si>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</si>
  <si>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</si>
  <si>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</si>
  <si>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</si>
  <si>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</si>
  <si>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</si>
  <si>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</si>
  <si>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</si>
  <si>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</si>
  <si>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</si>
  <si>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</si>
  <si>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</si>
  <si>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</si>
  <si>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</si>
  <si>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</si>
  <si>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</si>
  <si>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</si>
  <si>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</si>
  <si>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</si>
  <si>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</si>
  <si>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</si>
  <si>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</si>
  <si>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</si>
  <si>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</si>
  <si>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</si>
  <si>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</si>
  <si>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</si>
  <si>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</si>
  <si>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</si>
  <si>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</si>
  <si>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</si>
  <si>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</si>
  <si>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</si>
  <si>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</si>
  <si>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</si>
  <si>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</si>
  <si>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</si>
  <si>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</si>
  <si>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</si>
  <si>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</si>
  <si>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</si>
  <si>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</si>
  <si>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</si>
  <si>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</si>
  <si>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</si>
  <si>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</si>
  <si>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</si>
  <si>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</si>
  <si>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</si>
  <si>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</si>
  <si>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</si>
  <si>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</si>
  <si>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</si>
  <si>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</si>
  <si>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</si>
  <si>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</si>
  <si>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</si>
  <si>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</si>
  <si>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</si>
  <si>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</si>
  <si>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</si>
  <si>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</si>
  <si>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</si>
  <si>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</si>
  <si>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</si>
  <si>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</si>
  <si>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</si>
  <si>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</si>
  <si>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</si>
  <si>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</si>
  <si>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</si>
  <si>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</si>
  <si>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</si>
  <si>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</si>
  <si>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</si>
  <si>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</si>
  <si>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</si>
  <si>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</si>
  <si>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</si>
  <si>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</si>
  <si>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</si>
  <si>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</si>
  <si>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</si>
  <si>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</si>
  <si>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</si>
  <si>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</si>
  <si>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</si>
  <si>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</si>
  <si>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</si>
  <si>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</si>
  <si>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</si>
  <si>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</si>
  <si>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</si>
  <si>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</si>
  <si>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</si>
  <si>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</si>
  <si>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</si>
  <si>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</si>
  <si>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</si>
  <si>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</si>
  <si>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</si>
  <si>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</si>
  <si>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</si>
  <si>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</si>
  <si>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</si>
  <si>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</si>
  <si>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</si>
  <si>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</si>
  <si>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</si>
  <si>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</si>
  <si>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</si>
  <si>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</si>
  <si>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</si>
  <si>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</si>
  <si>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</si>
  <si>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</si>
  <si>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</si>
  <si>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</si>
  <si>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</si>
  <si>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</si>
  <si>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</si>
  <si>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</si>
  <si>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</si>
  <si>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</si>
  <si>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</si>
  <si>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</si>
  <si>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</si>
  <si>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</si>
  <si>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</si>
  <si>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</si>
  <si>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</si>
  <si>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</si>
  <si>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</si>
  <si>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</si>
  <si>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</si>
  <si>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</si>
  <si>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</si>
  <si>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</si>
  <si>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</si>
  <si>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</si>
  <si>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</si>
  <si>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</si>
  <si>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</si>
  <si>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</si>
  <si>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</si>
  <si>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</si>
  <si>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</si>
  <si>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</si>
  <si>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</si>
  <si>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</si>
  <si>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</si>
  <si>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</si>
  <si>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</si>
  <si>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</si>
  <si>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</si>
  <si>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</si>
  <si>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</si>
  <si>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</si>
  <si>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</si>
  <si>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</si>
  <si>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</si>
  <si>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</si>
  <si>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</si>
  <si>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</si>
  <si>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</si>
  <si>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</si>
  <si>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</si>
  <si>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</si>
  <si>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</si>
  <si>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</si>
  <si>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</si>
  <si>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</si>
  <si>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</si>
  <si>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</si>
  <si>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</si>
  <si>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</si>
  <si>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</si>
  <si>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</si>
  <si>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</si>
  <si>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</si>
  <si>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</si>
  <si>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</si>
  <si>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</si>
  <si>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</si>
  <si>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</si>
  <si>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</si>
  <si>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</si>
  <si>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</si>
  <si>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</si>
  <si>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</si>
  <si>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</si>
  <si>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</si>
  <si>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</si>
  <si>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</si>
  <si>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</si>
  <si>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</si>
  <si>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</si>
  <si>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</si>
  <si>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</si>
  <si>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</si>
  <si>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</si>
  <si>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</si>
  <si>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</si>
  <si>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</si>
  <si>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</si>
  <si>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</si>
  <si>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</si>
  <si>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</si>
  <si>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</si>
  <si>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</si>
  <si>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</si>
  <si>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</si>
  <si>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</si>
  <si>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</si>
  <si>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</si>
  <si>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</si>
  <si>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</si>
  <si>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</si>
  <si>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</si>
  <si>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</si>
  <si>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</si>
  <si>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</si>
  <si>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</si>
  <si>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</si>
  <si>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</si>
  <si>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</si>
  <si>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</si>
  <si>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</si>
  <si>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</si>
  <si>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</si>
  <si>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</si>
  <si>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</si>
  <si>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</si>
  <si>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</si>
  <si>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</si>
  <si>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</si>
  <si>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</si>
  <si>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</si>
  <si>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</si>
  <si>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</si>
  <si>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</si>
  <si>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</si>
  <si>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</si>
  <si>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</si>
  <si>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</si>
  <si>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</si>
  <si>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</si>
  <si>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</si>
  <si>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</si>
  <si>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</si>
  <si>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</si>
  <si>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</si>
  <si>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</si>
  <si>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</si>
  <si>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</si>
  <si>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</si>
  <si>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</si>
  <si>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</si>
  <si>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</si>
  <si>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</si>
  <si>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</si>
  <si>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</si>
  <si>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</si>
  <si>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</si>
  <si>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</si>
  <si>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</si>
  <si>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</si>
  <si>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</si>
  <si>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</si>
  <si>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</si>
  <si>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</si>
  <si>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</si>
  <si>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</si>
  <si>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</si>
  <si>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</si>
  <si>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</si>
  <si>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</si>
  <si>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</si>
  <si>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</si>
  <si>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</si>
  <si>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</si>
  <si>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</si>
  <si>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</si>
  <si>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</si>
  <si>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</si>
  <si>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</si>
  <si>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</si>
  <si>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</si>
  <si>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</si>
  <si>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</si>
  <si>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</si>
  <si>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</si>
  <si>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</si>
  <si>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</si>
  <si>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</si>
  <si>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</si>
  <si>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</si>
  <si>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</si>
  <si>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</si>
  <si>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</si>
  <si>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</si>
  <si>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</si>
  <si>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</si>
  <si>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</si>
  <si>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</si>
  <si>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</si>
  <si>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</si>
  <si>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</si>
  <si>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</si>
  <si>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</si>
  <si>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</si>
  <si>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</si>
  <si>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</si>
  <si>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</si>
  <si>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</si>
  <si>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</si>
  <si>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</si>
  <si>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</si>
  <si>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</si>
  <si>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</si>
  <si>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</si>
  <si>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</si>
  <si>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</si>
  <si>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</si>
  <si>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</si>
  <si>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</si>
  <si>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</si>
  <si>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</si>
  <si>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</si>
  <si>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</si>
  <si>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</si>
  <si>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</si>
  <si>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</si>
  <si>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</si>
  <si>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</si>
  <si>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</si>
  <si>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</si>
  <si>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</si>
  <si>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</si>
  <si>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</si>
  <si>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</si>
  <si>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</si>
  <si>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</si>
  <si>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</si>
  <si>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</si>
  <si>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</si>
  <si>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</si>
  <si>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</si>
  <si>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</si>
  <si>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</si>
  <si>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</si>
  <si>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</si>
  <si>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</si>
  <si>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</si>
  <si>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</si>
  <si>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</si>
  <si>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</si>
  <si>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</si>
  <si>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</si>
  <si>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</si>
  <si>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</si>
  <si>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</si>
  <si>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</si>
  <si>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</si>
  <si>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</si>
  <si>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</si>
  <si>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</si>
  <si>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</si>
  <si>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</si>
  <si>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</si>
  <si>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</si>
  <si>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</si>
  <si>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</si>
  <si>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</si>
  <si>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</si>
  <si>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</si>
  <si>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</si>
  <si>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</si>
  <si>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</si>
  <si>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</si>
  <si>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</si>
  <si>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</si>
  <si>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</si>
  <si>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</si>
  <si>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</si>
  <si>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</si>
  <si>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</si>
  <si>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</si>
  <si>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</si>
  <si>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</si>
  <si>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</si>
  <si>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</si>
  <si>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</si>
  <si>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</si>
  <si>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</si>
  <si>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</si>
  <si>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</si>
  <si>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</si>
  <si>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</si>
  <si>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</si>
  <si>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</si>
  <si>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</si>
  <si>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</si>
  <si>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</si>
  <si>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</si>
  <si>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</si>
  <si>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</si>
  <si>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</si>
  <si>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</si>
  <si>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</si>
  <si>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</si>
  <si>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</si>
  <si>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</si>
  <si>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</si>
  <si>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</si>
  <si>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</si>
  <si>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</si>
  <si>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</si>
  <si>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</si>
  <si>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</si>
  <si>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</si>
  <si>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</si>
  <si>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</si>
  <si>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</si>
  <si>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</si>
  <si>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</si>
  <si>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</si>
  <si>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</si>
  <si>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</si>
  <si>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</si>
  <si>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</si>
  <si>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</si>
  <si>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</si>
  <si>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</si>
  <si>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</si>
  <si>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</si>
  <si>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</si>
  <si>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</si>
  <si>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</si>
  <si>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</si>
  <si>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</si>
  <si>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</si>
  <si>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</si>
  <si>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</si>
  <si>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</si>
  <si>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</si>
  <si>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</si>
  <si>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</si>
  <si>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</si>
  <si>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</si>
  <si>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</si>
  <si>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</si>
  <si>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</si>
  <si>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</si>
  <si>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</si>
  <si>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</si>
  <si>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</si>
  <si>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</si>
  <si>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</si>
  <si>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</si>
  <si>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</si>
  <si>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</si>
  <si>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</si>
  <si>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</si>
  <si>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</si>
  <si>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</si>
  <si>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</si>
  <si>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</si>
  <si>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</si>
  <si>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</si>
  <si>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</si>
  <si>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</si>
  <si>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</si>
  <si>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</si>
  <si>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</si>
  <si>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</si>
  <si>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</si>
  <si>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</si>
  <si>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</si>
  <si>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</si>
  <si>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</si>
  <si>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</si>
  <si>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</si>
  <si>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</si>
  <si>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</si>
  <si>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</si>
  <si>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</si>
  <si>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</si>
  <si>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</si>
  <si>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</si>
  <si>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</si>
  <si>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</si>
  <si>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</si>
  <si>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</si>
  <si>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</si>
  <si>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</si>
  <si>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</si>
  <si>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</si>
  <si>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</si>
  <si>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</si>
  <si>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</si>
  <si>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</si>
  <si>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</si>
  <si>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</si>
  <si>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</si>
  <si>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</si>
  <si>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</si>
  <si>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</si>
  <si>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</si>
  <si>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</si>
  <si>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</si>
  <si>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</si>
  <si>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</si>
  <si>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</si>
  <si>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</si>
  <si>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</si>
  <si>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</si>
  <si>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</si>
  <si>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</si>
  <si>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</si>
  <si>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</si>
  <si>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</si>
  <si>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</si>
  <si>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</si>
  <si>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</si>
  <si>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</si>
  <si>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</si>
  <si>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</si>
  <si>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</si>
  <si>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</si>
  <si>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</si>
  <si>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</si>
  <si>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</si>
  <si>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</si>
  <si>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</si>
  <si>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</si>
  <si>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</si>
  <si>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</si>
  <si>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</si>
  <si>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</si>
  <si>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</si>
  <si>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</si>
  <si>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</si>
  <si>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</si>
  <si>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</si>
  <si>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</si>
  <si>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</si>
  <si>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</si>
  <si>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</si>
  <si>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</si>
  <si>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</si>
  <si>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</si>
  <si>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</si>
  <si>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</si>
  <si>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</si>
  <si>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</si>
  <si>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</si>
  <si>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</si>
  <si>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</si>
  <si>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</si>
  <si>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</si>
  <si>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</si>
  <si>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</si>
  <si>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</si>
  <si>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</si>
  <si>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</si>
  <si>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</si>
  <si>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</si>
  <si>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</si>
  <si>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</si>
  <si>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</si>
  <si>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</si>
  <si>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</si>
  <si>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</si>
  <si>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</si>
  <si>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</si>
  <si>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</si>
  <si>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</si>
  <si>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</si>
  <si>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</si>
  <si>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</si>
  <si>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</si>
  <si>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</si>
  <si>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</si>
  <si>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</si>
  <si>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</si>
  <si>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</si>
  <si>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</si>
  <si>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</si>
  <si>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</si>
  <si>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</si>
  <si>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</si>
  <si>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</si>
  <si>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</si>
  <si>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</si>
  <si>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</si>
  <si>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</si>
  <si>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</si>
  <si>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</si>
  <si>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</si>
  <si>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</si>
  <si>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</si>
  <si>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</si>
  <si>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</si>
  <si>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</si>
  <si>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</si>
  <si>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</si>
  <si>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</si>
  <si>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</si>
  <si>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</si>
  <si>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</si>
  <si>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</si>
  <si>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</si>
  <si>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</si>
  <si>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</si>
  <si>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</si>
  <si>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</si>
  <si>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</si>
  <si>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</si>
  <si>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</si>
  <si>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</si>
  <si>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</si>
  <si>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</si>
  <si>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</si>
  <si>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</si>
  <si>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</si>
  <si>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</si>
  <si>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</si>
  <si>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</si>
  <si>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</si>
  <si>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</si>
  <si>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</si>
  <si>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</si>
  <si>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</si>
  <si>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</si>
  <si>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</si>
  <si>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</si>
  <si>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</si>
  <si>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</si>
  <si>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</si>
  <si>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</si>
  <si>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</si>
  <si>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</si>
  <si>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</si>
  <si>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</si>
  <si>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</si>
  <si>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</si>
  <si>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</si>
  <si>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</si>
  <si>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</si>
  <si>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</si>
  <si>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</si>
  <si>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</si>
  <si>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</si>
  <si>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</si>
  <si>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</si>
  <si>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</si>
  <si>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</si>
  <si>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</si>
  <si>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</si>
  <si>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</si>
  <si>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</si>
  <si>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</si>
  <si>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</si>
  <si>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</si>
  <si>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</si>
  <si>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</si>
  <si>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</si>
  <si>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</si>
  <si>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</si>
  <si>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</si>
  <si>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</si>
  <si>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</si>
  <si>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</si>
  <si>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</si>
  <si>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</si>
  <si>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</si>
  <si>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</si>
  <si>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</si>
  <si>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</si>
  <si>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</si>
  <si>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</si>
  <si>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</si>
  <si>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</si>
  <si>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</si>
  <si>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</si>
  <si>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</si>
  <si>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</si>
  <si>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</si>
  <si>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</si>
  <si>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</si>
  <si>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</si>
  <si>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</si>
  <si>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</si>
  <si>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</si>
  <si>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</si>
  <si>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</si>
  <si>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</si>
  <si>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</si>
  <si>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</si>
  <si>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</si>
  <si>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</si>
  <si>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</si>
  <si>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</si>
  <si>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</si>
  <si>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</si>
  <si>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</si>
  <si>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</si>
  <si>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</si>
  <si>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</si>
  <si>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</si>
  <si>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</si>
  <si>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</si>
  <si>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</si>
  <si>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</si>
  <si>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</si>
  <si>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</si>
  <si>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</si>
  <si>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</si>
  <si>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</si>
  <si>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</si>
  <si>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</si>
  <si>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</si>
  <si>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</si>
  <si>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</si>
  <si>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</si>
  <si>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</si>
  <si>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</si>
  <si>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</si>
  <si>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</si>
  <si>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</si>
  <si>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</si>
  <si>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</si>
  <si>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</si>
  <si>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</si>
  <si>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</si>
  <si>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</si>
  <si>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</si>
  <si>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</si>
  <si>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</si>
  <si>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</si>
  <si>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</si>
  <si>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</si>
  <si>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</si>
  <si>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</si>
  <si>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</si>
  <si>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</si>
  <si>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</si>
  <si>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</si>
  <si>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</si>
  <si>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</si>
  <si>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</si>
  <si>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</si>
  <si>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</si>
  <si>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</si>
  <si>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</si>
  <si>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</si>
  <si>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</si>
  <si>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</si>
  <si>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</si>
  <si>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</si>
  <si>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</si>
  <si>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</si>
  <si>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</si>
  <si>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</si>
  <si>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</si>
  <si>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</si>
  <si>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</si>
  <si>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</si>
  <si>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</si>
  <si>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</si>
  <si>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</si>
  <si>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</si>
  <si>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</si>
  <si>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</si>
  <si>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</si>
  <si>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</si>
  <si>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</si>
  <si>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</si>
  <si>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</si>
  <si>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</si>
  <si>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</si>
  <si>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</si>
  <si>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</si>
  <si>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</si>
  <si>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</si>
  <si>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</si>
  <si>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</si>
  <si>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</si>
  <si>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</si>
  <si>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</si>
  <si>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</si>
  <si>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</si>
  <si>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</si>
  <si>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</si>
  <si>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</si>
  <si>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</si>
  <si>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</si>
  <si>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</si>
  <si>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</si>
  <si>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</si>
  <si>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</si>
  <si>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</si>
  <si>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</si>
  <si>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</si>
  <si>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</si>
  <si>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</si>
  <si>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</si>
  <si>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</si>
  <si>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</si>
  <si>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</si>
  <si>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</si>
  <si>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</si>
  <si>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</si>
  <si>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</si>
  <si>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</si>
  <si>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</si>
  <si>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</si>
  <si>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</si>
  <si>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</si>
  <si>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</si>
  <si>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</si>
  <si>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</si>
  <si>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</si>
  <si>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</si>
  <si>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</si>
  <si>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</si>
  <si>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</si>
  <si>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</si>
  <si>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</si>
  <si>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</si>
  <si>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</si>
  <si>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</si>
  <si>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</si>
  <si>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</si>
  <si>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</si>
  <si>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</si>
  <si>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</si>
  <si>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</si>
  <si>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</si>
  <si>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</si>
  <si>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</si>
  <si>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</si>
  <si>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</si>
  <si>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</si>
  <si>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</si>
  <si>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</si>
  <si>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</si>
  <si>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</si>
  <si>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</si>
  <si>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</si>
  <si>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</si>
  <si>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</si>
  <si>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</si>
  <si>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</si>
  <si>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</si>
  <si>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</si>
  <si>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</si>
  <si>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</si>
  <si>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</si>
  <si>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</si>
  <si>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</si>
  <si>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</si>
  <si>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</si>
  <si>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</si>
  <si>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</si>
  <si>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</si>
  <si>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</si>
  <si>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</si>
  <si>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</si>
  <si>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</si>
  <si>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</si>
  <si>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</si>
  <si>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</si>
  <si>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</si>
  <si>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</si>
  <si>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</si>
  <si>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</si>
  <si>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</si>
  <si>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</si>
  <si>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</si>
  <si>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</si>
  <si>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</si>
  <si>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</si>
  <si>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</si>
  <si>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</si>
  <si>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</si>
  <si>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</si>
  <si>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</si>
  <si>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</si>
  <si>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</si>
  <si>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</si>
  <si>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</si>
  <si>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</si>
  <si>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</si>
  <si>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</si>
  <si>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</si>
  <si>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</si>
  <si>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</si>
  <si>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</si>
  <si>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</si>
  <si>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</si>
  <si>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</si>
  <si>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</si>
  <si>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</si>
  <si>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</si>
  <si>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</si>
  <si>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</si>
  <si>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</si>
  <si>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</si>
  <si>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</si>
  <si>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</si>
  <si>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</si>
  <si>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</si>
  <si>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</si>
  <si>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</si>
  <si>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</si>
  <si>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</si>
  <si>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</si>
  <si>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</si>
  <si>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</si>
  <si>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</si>
  <si>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</si>
  <si>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</si>
  <si>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</si>
  <si>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</si>
  <si>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</si>
  <si>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</si>
  <si>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</si>
  <si>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</si>
  <si>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</si>
  <si>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</si>
  <si>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</si>
  <si>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</si>
  <si>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</si>
  <si>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</si>
  <si>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</si>
  <si>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</si>
  <si>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</si>
  <si>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</si>
  <si>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</si>
  <si>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</si>
  <si>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</si>
  <si>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</si>
  <si>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</si>
  <si>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</si>
  <si>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</si>
  <si>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</si>
  <si>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</si>
  <si>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</si>
  <si>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</si>
  <si>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</si>
  <si>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</si>
  <si>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</si>
  <si>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</si>
  <si>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</si>
  <si>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</si>
  <si>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</si>
  <si>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</si>
  <si>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</si>
  <si>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</si>
  <si>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</si>
  <si>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</si>
  <si>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</si>
  <si>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</si>
  <si>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</si>
  <si>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</si>
  <si>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</si>
  <si>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</si>
  <si>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</si>
  <si>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</si>
  <si>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</si>
  <si>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</si>
  <si>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</si>
  <si>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</si>
  <si>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</si>
  <si>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</si>
  <si>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</si>
  <si>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</si>
  <si>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</si>
  <si>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</si>
  <si>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</si>
  <si>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</si>
  <si>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</si>
  <si>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</si>
  <si>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</si>
  <si>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</si>
  <si>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</si>
  <si>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</si>
  <si>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</si>
  <si>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</si>
  <si>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</si>
  <si>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</si>
  <si>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</si>
  <si>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</si>
  <si>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</si>
  <si>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</si>
  <si>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</si>
  <si>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</si>
  <si>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</si>
  <si>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</si>
  <si>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</si>
  <si>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</si>
  <si>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</si>
  <si>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</si>
  <si>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</si>
  <si>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</si>
  <si>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</si>
  <si>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</si>
  <si>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</si>
  <si>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</si>
  <si>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</si>
  <si>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</si>
  <si>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</si>
  <si>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</si>
  <si>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</si>
  <si>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</si>
  <si>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</si>
  <si>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</si>
  <si>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</si>
  <si>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</si>
  <si>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</si>
  <si>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</si>
  <si>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</si>
  <si>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</si>
  <si>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</si>
  <si>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</si>
  <si>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</si>
  <si>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</si>
  <si>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</si>
  <si>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</si>
  <si>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</si>
  <si>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</si>
  <si>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</si>
  <si>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</si>
  <si>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</si>
  <si>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</si>
  <si>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</si>
  <si>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</si>
  <si>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</si>
  <si>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</si>
  <si>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</si>
  <si>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</si>
  <si>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</si>
  <si>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</si>
  <si>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</si>
  <si>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</si>
  <si>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</si>
  <si>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</si>
  <si>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</si>
  <si>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</si>
  <si>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</si>
  <si>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</si>
  <si>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</si>
  <si>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</si>
  <si>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</si>
  <si>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</si>
  <si>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</si>
  <si>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</si>
  <si>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</si>
  <si>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</si>
  <si>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</si>
  <si>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</si>
  <si>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</si>
  <si>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</si>
  <si>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</si>
  <si>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</si>
  <si>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</si>
  <si>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</si>
  <si>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</si>
  <si>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</si>
  <si>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</si>
  <si>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</si>
  <si>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</si>
  <si>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</si>
  <si>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</si>
  <si>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</si>
  <si>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</si>
  <si>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</si>
  <si>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</si>
  <si>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</si>
  <si>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</si>
  <si>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</si>
  <si>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</si>
  <si>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</si>
  <si>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</si>
  <si>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</si>
  <si>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</si>
  <si>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</si>
  <si>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</si>
  <si>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</si>
  <si>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</si>
  <si>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</si>
  <si>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</si>
  <si>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</si>
  <si>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</si>
  <si>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</si>
  <si>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</si>
  <si>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</si>
  <si>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</si>
  <si>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</si>
  <si>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</si>
  <si>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</si>
  <si>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</si>
  <si>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</si>
  <si>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</si>
  <si>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</si>
  <si>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</si>
  <si>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</si>
  <si>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</si>
  <si>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</si>
  <si>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</si>
  <si>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</si>
  <si>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</si>
  <si>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</si>
  <si>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</si>
  <si>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</si>
  <si>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</si>
  <si>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</si>
  <si>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</si>
  <si>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</si>
  <si>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</si>
  <si>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</si>
  <si>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</si>
  <si>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</si>
  <si>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</si>
  <si>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</si>
  <si>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</si>
  <si>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</si>
  <si>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</si>
  <si>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</si>
  <si>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</si>
  <si>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</si>
  <si>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</si>
  <si>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</si>
  <si>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</si>
  <si>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</si>
  <si>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</si>
  <si>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</si>
  <si>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</si>
  <si>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</si>
  <si>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</si>
  <si>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</si>
  <si>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</si>
  <si>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</si>
  <si>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</si>
  <si>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</si>
  <si>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</si>
  <si>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</si>
  <si>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</si>
  <si>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</si>
  <si>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</si>
  <si>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</si>
  <si>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</si>
  <si>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</si>
  <si>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</si>
  <si>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</si>
  <si>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</si>
  <si>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</si>
  <si>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</si>
  <si>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</si>
  <si>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</si>
  <si>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</si>
  <si>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</si>
  <si>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</si>
  <si>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</si>
  <si>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</si>
  <si>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</si>
  <si>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</si>
  <si>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</si>
  <si>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</si>
  <si>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</si>
  <si>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</si>
  <si>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</si>
  <si>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</si>
  <si>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</si>
  <si>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</si>
  <si>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</si>
  <si>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</si>
  <si>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</si>
  <si>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</si>
  <si>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</si>
  <si>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</si>
  <si>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</si>
  <si>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</si>
  <si>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</si>
  <si>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</si>
  <si>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</si>
  <si>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</si>
  <si>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</si>
  <si>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</si>
  <si>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</si>
  <si>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</si>
  <si>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</si>
  <si>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</si>
  <si>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</si>
  <si>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</si>
  <si>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</si>
  <si>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</si>
  <si>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</si>
  <si>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</si>
  <si>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</si>
  <si>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</si>
  <si>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</si>
  <si>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</si>
  <si>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</si>
  <si>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</si>
  <si>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</si>
  <si>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</si>
  <si>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</si>
  <si>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</si>
  <si>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</si>
  <si>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</si>
  <si>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</si>
  <si>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</si>
  <si>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</si>
  <si>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</si>
  <si>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</si>
  <si>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</si>
  <si>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</si>
  <si>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</si>
  <si>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</si>
  <si>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</si>
  <si>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</si>
  <si>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</si>
  <si>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</si>
  <si>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</si>
  <si>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</si>
  <si>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</si>
  <si>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</si>
  <si>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</si>
  <si>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</si>
  <si>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</si>
  <si>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</si>
  <si>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</si>
  <si>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</si>
  <si>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</si>
  <si>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</si>
  <si>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</si>
  <si>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</si>
  <si>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</si>
  <si>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</si>
  <si>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</si>
  <si>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</si>
  <si>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</si>
  <si>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</si>
  <si>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</si>
  <si>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</si>
  <si>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</si>
  <si>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</si>
  <si>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</si>
  <si>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</si>
  <si>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</si>
  <si>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</si>
  <si>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</si>
  <si>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</si>
  <si>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</si>
  <si>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</si>
  <si>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</si>
  <si>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</si>
  <si>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</si>
  <si>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</si>
  <si>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</si>
  <si>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</si>
  <si>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</si>
  <si>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</si>
  <si>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</si>
  <si>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</si>
  <si>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</si>
  <si>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</si>
  <si>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</si>
  <si>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</si>
  <si>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</si>
  <si>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</si>
  <si>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</si>
  <si>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</si>
  <si>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</si>
  <si>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</si>
  <si>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</si>
  <si>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</si>
  <si>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</si>
  <si>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</si>
  <si>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</si>
  <si>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</si>
  <si>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</si>
  <si>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</si>
  <si>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</si>
  <si>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</si>
  <si>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</si>
  <si>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</si>
  <si>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</si>
  <si>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</si>
  <si>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</si>
  <si>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</si>
  <si>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</si>
  <si>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</si>
  <si>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</si>
  <si>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</si>
  <si>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</si>
  <si>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</si>
  <si>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</si>
  <si>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</si>
  <si>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</si>
  <si>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</si>
  <si>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</si>
  <si>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</si>
  <si>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</si>
  <si>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</si>
  <si>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</si>
  <si>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</si>
  <si>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</si>
  <si>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</si>
  <si>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</si>
  <si>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</si>
  <si>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</si>
  <si>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</si>
  <si>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</si>
  <si>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</si>
  <si>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</si>
  <si>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</si>
  <si>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</si>
  <si>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</si>
  <si>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</si>
  <si>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</si>
  <si>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</si>
  <si>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</si>
  <si>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</si>
  <si>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</si>
  <si>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</si>
  <si>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</si>
  <si>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</si>
  <si>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</si>
  <si>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</si>
  <si>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</si>
  <si>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</si>
  <si>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</si>
  <si>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</si>
  <si>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</si>
  <si>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</si>
  <si>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</si>
  <si>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</si>
  <si>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</si>
  <si>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</si>
  <si>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</si>
  <si>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</si>
  <si>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</si>
  <si>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</si>
  <si>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</si>
  <si>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</si>
  <si>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</si>
  <si>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</si>
  <si>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</si>
  <si>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</si>
  <si>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</si>
  <si>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</si>
  <si>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</si>
  <si>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</si>
  <si>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</si>
  <si>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</si>
  <si>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</si>
  <si>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</si>
  <si>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</si>
  <si>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</si>
  <si>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</si>
  <si>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</si>
  <si>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</si>
  <si>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</si>
  <si>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</si>
  <si>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</si>
  <si>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</si>
  <si>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</si>
  <si>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</si>
  <si>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</si>
  <si>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</si>
  <si>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</si>
  <si>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</si>
  <si>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</si>
  <si>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</si>
  <si>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</si>
  <si>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</si>
  <si>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</si>
  <si>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</si>
  <si>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</si>
  <si>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</si>
  <si>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</si>
  <si>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</si>
  <si>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</si>
  <si>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</si>
  <si>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</si>
  <si>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</si>
  <si>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</si>
  <si>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</si>
  <si>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</si>
  <si>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</si>
  <si>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</si>
  <si>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</si>
  <si>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</si>
  <si>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</si>
  <si>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</si>
  <si>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</si>
  <si>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</si>
  <si>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</si>
  <si>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</si>
  <si>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</si>
  <si>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</si>
  <si>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</si>
  <si>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</si>
  <si>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</si>
  <si>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</si>
  <si>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</si>
  <si>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</si>
  <si>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</si>
  <si>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</si>
  <si>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</si>
  <si>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</si>
  <si>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</si>
  <si>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</si>
  <si>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</si>
  <si>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</si>
  <si>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</si>
  <si>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</si>
  <si>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</si>
  <si>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</si>
  <si>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</si>
  <si>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</si>
  <si>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</si>
  <si>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</si>
  <si>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</si>
  <si>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</si>
  <si>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</si>
  <si>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</si>
  <si>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</si>
  <si>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</si>
  <si>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</si>
  <si>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</si>
  <si>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</si>
  <si>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</si>
  <si>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</si>
  <si>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</si>
  <si>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</si>
  <si>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</si>
  <si>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</si>
  <si>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</si>
  <si>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</si>
  <si>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</si>
  <si>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</si>
  <si>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</si>
  <si>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</si>
  <si>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</si>
  <si>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</si>
  <si>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</si>
  <si>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</si>
  <si>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</si>
  <si>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</si>
  <si>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</si>
  <si>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</si>
  <si>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</si>
  <si>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</si>
  <si>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</si>
  <si>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</si>
  <si>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</si>
  <si>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</si>
  <si>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</si>
  <si>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</si>
  <si>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</si>
  <si>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</si>
  <si>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</si>
  <si>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</si>
  <si>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</si>
  <si>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</si>
  <si>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</si>
  <si>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</si>
  <si>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</si>
  <si>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</si>
  <si>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</si>
  <si>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</si>
  <si>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</si>
  <si>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</si>
  <si>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</si>
  <si>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</si>
  <si>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</si>
  <si>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</si>
  <si>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</si>
  <si>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</si>
  <si>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</si>
  <si>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</si>
  <si>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</si>
  <si>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</si>
  <si>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</si>
  <si>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</si>
  <si>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</si>
  <si>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</si>
  <si>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</si>
  <si>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</si>
  <si>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</si>
  <si>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</si>
  <si>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</si>
  <si>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</si>
  <si>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</si>
  <si>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</si>
  <si>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</si>
  <si>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</si>
  <si>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</si>
  <si>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</si>
  <si>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</si>
  <si>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</si>
  <si>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</si>
  <si>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</si>
  <si>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</si>
  <si>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</si>
  <si>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</si>
  <si>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</si>
  <si>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</si>
  <si>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</si>
  <si>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</si>
  <si>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</si>
  <si>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</si>
  <si>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</si>
  <si>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</si>
  <si>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</si>
  <si>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</si>
  <si>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</si>
  <si>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</si>
  <si>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</si>
  <si>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</si>
  <si>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</si>
  <si>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</si>
  <si>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</si>
  <si>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</si>
  <si>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</si>
  <si>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</si>
  <si>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</si>
  <si>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</si>
  <si>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</si>
  <si>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</si>
  <si>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</si>
  <si>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</si>
  <si>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</si>
  <si>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</si>
  <si>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</si>
  <si>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</si>
  <si>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</si>
  <si>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</si>
  <si>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</si>
  <si>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</si>
  <si>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</si>
  <si>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</si>
  <si>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</si>
  <si>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</si>
  <si>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</si>
  <si>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</si>
  <si>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</si>
  <si>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</si>
  <si>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</si>
  <si>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</si>
  <si>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</si>
  <si>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</si>
  <si>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</si>
  <si>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</si>
  <si>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</si>
  <si>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</si>
  <si>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</si>
  <si>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</si>
  <si>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</si>
  <si>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</si>
  <si>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</si>
  <si>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</si>
  <si>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</si>
  <si>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</si>
  <si>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</si>
  <si>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</si>
  <si>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</si>
  <si>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</si>
  <si>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</si>
  <si>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</si>
  <si>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</si>
  <si>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</si>
  <si>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</si>
  <si>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</si>
  <si>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</si>
  <si>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</si>
  <si>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</si>
  <si>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</si>
  <si>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</si>
  <si>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</si>
  <si>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</si>
  <si>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</si>
  <si>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</si>
  <si>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</si>
  <si>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</si>
  <si>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</si>
  <si>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</si>
  <si>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</si>
  <si>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</si>
  <si>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</si>
  <si>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</si>
  <si>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</si>
  <si>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</si>
  <si>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</si>
  <si>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</si>
  <si>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</si>
  <si>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</si>
  <si>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</si>
  <si>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</si>
  <si>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</si>
  <si>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</si>
  <si>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</si>
  <si>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</si>
  <si>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</si>
  <si>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</si>
  <si>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</si>
  <si>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</si>
  <si>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</si>
  <si>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</si>
  <si>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</si>
  <si>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</si>
  <si>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</si>
  <si>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</si>
  <si>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</si>
  <si>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</si>
  <si>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</si>
  <si>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</si>
  <si>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</si>
  <si>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</si>
  <si>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</si>
  <si>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</si>
  <si>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</si>
  <si>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</si>
  <si>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</si>
  <si>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</si>
  <si>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</si>
  <si>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</si>
  <si>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</si>
  <si>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</si>
  <si>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</si>
  <si>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</si>
  <si>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</si>
  <si>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</si>
  <si>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</si>
  <si>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</si>
  <si>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</si>
  <si>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</si>
  <si>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</si>
  <si>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</si>
  <si>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</si>
  <si>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</si>
  <si>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</si>
  <si>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</si>
  <si>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</si>
  <si>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</si>
  <si>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</si>
  <si>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</si>
  <si>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</si>
  <si>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</si>
  <si>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</si>
  <si>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</si>
  <si>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</si>
  <si>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</si>
  <si>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</si>
  <si>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</si>
  <si>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</si>
  <si>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</si>
  <si>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</si>
  <si>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</si>
  <si>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</si>
  <si>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</si>
  <si>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</si>
  <si>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</si>
  <si>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</si>
  <si>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</si>
  <si>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</si>
  <si>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</si>
  <si>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</si>
  <si>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</si>
  <si>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</si>
  <si>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</si>
  <si>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</si>
  <si>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</si>
  <si>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</si>
  <si>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</si>
  <si>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</si>
  <si>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</si>
  <si>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</si>
  <si>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</si>
  <si>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</si>
  <si>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</si>
  <si>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</si>
  <si>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</si>
  <si>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</si>
  <si>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</si>
  <si>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</si>
  <si>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</si>
  <si>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</si>
  <si>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</si>
  <si>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</si>
  <si>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</si>
  <si>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</si>
  <si>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</si>
  <si>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</si>
  <si>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</si>
  <si>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</si>
  <si>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</si>
  <si>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</si>
  <si>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</si>
  <si>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</si>
  <si>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</si>
  <si>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</si>
  <si>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</si>
  <si>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</si>
  <si>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</si>
  <si>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</si>
  <si>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</si>
  <si>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</si>
  <si>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</si>
  <si>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</si>
  <si>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</si>
  <si>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</si>
  <si>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</si>
  <si>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</si>
  <si>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</si>
  <si>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</si>
  <si>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</si>
  <si>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</si>
  <si>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</si>
  <si>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</si>
  <si>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</si>
  <si>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</si>
  <si>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</si>
  <si>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</si>
  <si>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</si>
  <si>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</si>
  <si>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</si>
  <si>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</si>
  <si>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</si>
  <si>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</si>
  <si>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</si>
  <si>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</si>
  <si>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</si>
  <si>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</si>
  <si>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</si>
  <si>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</si>
  <si>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</si>
  <si>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</si>
  <si>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</si>
  <si>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</si>
  <si>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</si>
  <si>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</si>
  <si>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</si>
  <si>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</si>
  <si>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</si>
  <si>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</si>
  <si>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</si>
  <si>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</si>
  <si>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</si>
  <si>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</si>
  <si>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</si>
  <si>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</si>
  <si>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</si>
  <si>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</si>
  <si>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</si>
  <si>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</si>
  <si>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</si>
  <si>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</si>
  <si>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</si>
  <si>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</si>
  <si>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</si>
  <si>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</si>
  <si>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</si>
  <si>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</si>
  <si>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</si>
  <si>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</si>
  <si>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</si>
  <si>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</si>
  <si>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</si>
  <si>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</si>
  <si>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</si>
  <si>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</si>
  <si>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</si>
  <si>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</si>
  <si>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</si>
  <si>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</si>
  <si>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</si>
  <si>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</si>
  <si>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</si>
  <si>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</si>
  <si>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</si>
  <si>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</si>
  <si>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</si>
  <si>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</si>
  <si>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</si>
  <si>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</si>
  <si>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</si>
  <si>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</si>
  <si>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</si>
  <si>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</si>
  <si>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</si>
  <si>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</si>
  <si>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</si>
  <si>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</si>
  <si>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</si>
  <si>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</si>
  <si>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</si>
  <si>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</si>
  <si>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</si>
  <si>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</si>
  <si>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</si>
  <si>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</si>
  <si>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</si>
  <si>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</si>
  <si>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</si>
  <si>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</si>
  <si>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</si>
  <si>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</si>
  <si>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</si>
  <si>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</si>
  <si>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</si>
  <si>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</si>
  <si>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</si>
  <si>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</si>
  <si>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</si>
  <si>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</si>
  <si>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</si>
  <si>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</si>
  <si>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</si>
  <si>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</si>
  <si>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</si>
  <si>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</si>
  <si>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</si>
  <si>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</si>
  <si>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</si>
  <si>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</si>
  <si>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</si>
  <si>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</si>
  <si>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</si>
  <si>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</si>
  <si>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</si>
  <si>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</si>
  <si>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</si>
  <si>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</si>
  <si>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</si>
  <si>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</si>
  <si>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</si>
  <si>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</si>
  <si>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</si>
  <si>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</si>
  <si>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</si>
  <si>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</si>
  <si>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</si>
  <si>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</si>
  <si>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</si>
  <si>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</si>
  <si>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</si>
  <si>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</si>
  <si>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</si>
  <si>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</si>
  <si>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</si>
  <si>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</si>
  <si>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</si>
  <si>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</si>
  <si>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</si>
  <si>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</si>
  <si>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</si>
  <si>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</si>
  <si>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</si>
  <si>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</si>
  <si>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</si>
  <si>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</si>
  <si>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</si>
  <si>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</si>
  <si>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</si>
  <si>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</si>
  <si>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</si>
  <si>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</si>
  <si>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</si>
  <si>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</si>
  <si>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</si>
  <si>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</si>
  <si>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</si>
  <si>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</si>
  <si>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</si>
  <si>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</si>
  <si>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</si>
  <si>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</si>
  <si>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</si>
  <si>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</si>
  <si>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</si>
  <si>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</si>
  <si>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</si>
  <si>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</si>
  <si>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</si>
  <si>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</si>
  <si>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</si>
  <si>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</si>
  <si>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</si>
  <si>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</si>
  <si>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</si>
  <si>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</si>
  <si>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</si>
  <si>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</si>
  <si>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</si>
  <si>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</si>
  <si>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</si>
  <si>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</si>
  <si>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</si>
  <si>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</si>
  <si>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</si>
  <si>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</si>
  <si>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</si>
  <si>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</si>
  <si>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</si>
  <si>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</si>
  <si>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</si>
  <si>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</si>
  <si>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</si>
  <si>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</si>
  <si>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</si>
  <si>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</si>
  <si>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</si>
  <si>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</si>
  <si>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</si>
  <si>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</si>
  <si>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</si>
  <si>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</si>
  <si>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</si>
  <si>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</si>
  <si>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</si>
  <si>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</si>
  <si>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</si>
  <si>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</si>
  <si>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</si>
  <si>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</si>
  <si>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</si>
  <si>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</si>
  <si>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</si>
  <si>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</si>
  <si>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</si>
  <si>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</si>
  <si>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</si>
  <si>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</si>
  <si>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</si>
  <si>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</si>
  <si>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</si>
  <si>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</si>
  <si>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</si>
  <si>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</si>
  <si>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</si>
  <si>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</si>
  <si>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</si>
  <si>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</si>
  <si>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</si>
  <si>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</si>
  <si>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</si>
  <si>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</si>
  <si>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</si>
  <si>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</si>
  <si>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</si>
  <si>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</si>
  <si>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</si>
  <si>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</si>
  <si>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</si>
  <si>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</si>
  <si>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</si>
  <si>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</si>
  <si>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</si>
  <si>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</si>
  <si>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</si>
  <si>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</si>
  <si>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</si>
  <si>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</si>
  <si>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</si>
  <si>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</si>
  <si>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</si>
  <si>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</si>
  <si>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</si>
  <si>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</si>
  <si>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</si>
  <si>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</si>
  <si>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</si>
  <si>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</si>
  <si>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</si>
  <si>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</si>
  <si>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</si>
  <si>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</si>
  <si>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</si>
  <si>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</si>
  <si>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</si>
  <si>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</si>
  <si>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</si>
  <si>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</si>
  <si>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</si>
  <si>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</si>
  <si>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</si>
  <si>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</si>
  <si>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</si>
  <si>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</si>
  <si>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</si>
  <si>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</si>
  <si>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</si>
  <si>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</si>
  <si>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</si>
  <si>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</si>
  <si>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</si>
  <si>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</si>
  <si>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</si>
  <si>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</si>
  <si>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</si>
  <si>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</si>
  <si>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</si>
  <si>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</si>
  <si>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</si>
  <si>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</si>
  <si>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</si>
  <si>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</si>
  <si>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</si>
  <si>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</si>
  <si>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</si>
  <si>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</si>
  <si>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</si>
  <si>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</si>
  <si>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</si>
  <si>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</si>
  <si>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</si>
  <si>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</si>
  <si>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</si>
  <si>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</si>
  <si>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</si>
  <si>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</si>
  <si>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</si>
  <si>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</si>
  <si>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</si>
  <si>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</si>
  <si>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</si>
  <si>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</si>
  <si>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</si>
  <si>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</si>
  <si>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</si>
  <si>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</si>
  <si>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</si>
  <si>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</si>
  <si>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</si>
  <si>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</si>
  <si>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</si>
  <si>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</si>
  <si>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</si>
  <si>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</si>
  <si>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</si>
  <si>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</si>
  <si>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</si>
  <si>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</si>
  <si>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</si>
  <si>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</si>
  <si>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</si>
  <si>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</si>
  <si>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</si>
  <si>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</si>
  <si>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</si>
  <si>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</si>
  <si>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</si>
  <si>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</si>
  <si>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</si>
  <si>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</si>
  <si>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</si>
  <si>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</si>
  <si>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</si>
  <si>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</si>
  <si>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</si>
  <si>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</si>
  <si>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</si>
  <si>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</si>
  <si>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</si>
  <si>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</si>
  <si>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</si>
  <si>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</si>
  <si>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</si>
  <si>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</si>
  <si>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</si>
  <si>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</si>
  <si>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</si>
  <si>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</si>
  <si>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</si>
  <si>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</si>
  <si>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</si>
  <si>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</si>
  <si>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</si>
  <si>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</si>
  <si>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</si>
  <si>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</si>
  <si>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</si>
  <si>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</si>
  <si>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</si>
  <si>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</si>
  <si>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</si>
  <si>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</si>
  <si>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</si>
  <si>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</si>
  <si>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</si>
  <si>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</si>
  <si>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</si>
  <si>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</si>
  <si>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</si>
  <si>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</si>
  <si>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</si>
  <si>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</si>
  <si>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</si>
  <si>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</si>
  <si>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</si>
  <si>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</si>
  <si>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</si>
  <si>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</si>
  <si>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</si>
  <si>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</si>
  <si>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</si>
  <si>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</si>
  <si>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</si>
  <si>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</si>
  <si>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</si>
  <si>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</si>
  <si>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</si>
  <si>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</si>
  <si>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</si>
  <si>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</si>
  <si>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</si>
  <si>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</si>
  <si>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</si>
  <si>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</si>
  <si>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</si>
  <si>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</si>
  <si>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</si>
  <si>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</si>
  <si>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</si>
  <si>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</si>
  <si>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</si>
  <si>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</si>
  <si>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</si>
  <si>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</si>
  <si>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</si>
  <si>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</si>
  <si>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</si>
  <si>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</si>
  <si>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</si>
  <si>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</si>
  <si>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</si>
  <si>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</si>
  <si>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</si>
  <si>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</si>
  <si>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</si>
  <si>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</si>
  <si>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</si>
  <si>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</si>
  <si>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</si>
  <si>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</si>
  <si>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</si>
  <si>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</si>
  <si>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</si>
  <si>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</si>
  <si>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</si>
  <si>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</si>
  <si>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</si>
  <si>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</si>
  <si>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</si>
  <si>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</si>
  <si>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</si>
  <si>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</si>
  <si>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</si>
  <si>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</si>
  <si>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</si>
  <si>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</si>
  <si>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</si>
  <si>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</si>
  <si>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</si>
  <si>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</si>
  <si>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</si>
  <si>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</si>
  <si>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</si>
  <si>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</si>
  <si>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</si>
  <si>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</si>
  <si>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</si>
  <si>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</si>
  <si>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</si>
  <si>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</si>
  <si>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</si>
  <si>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</si>
  <si>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</si>
  <si>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</si>
  <si>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</si>
  <si>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</si>
  <si>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</si>
  <si>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</si>
  <si>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</si>
  <si>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</si>
  <si>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</si>
  <si>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</si>
  <si>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</si>
  <si>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</si>
  <si>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</si>
  <si>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</si>
  <si>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</si>
  <si>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</si>
  <si>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</si>
  <si>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</si>
  <si>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</si>
  <si>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</si>
  <si>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</si>
  <si>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</si>
  <si>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</si>
  <si>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</si>
  <si>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</si>
  <si>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</si>
  <si>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</si>
  <si>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</si>
  <si>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</si>
  <si>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</si>
  <si>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</si>
  <si>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</si>
  <si>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</si>
  <si>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</si>
  <si>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</si>
  <si>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</si>
  <si>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</si>
  <si>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</si>
  <si>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</si>
  <si>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</si>
  <si>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</si>
  <si>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</si>
  <si>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</si>
  <si>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</si>
  <si>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</si>
  <si>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</si>
  <si>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</si>
  <si>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</si>
  <si>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</si>
  <si>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</si>
  <si>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</si>
  <si>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</si>
  <si>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</si>
  <si>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</si>
  <si>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</si>
  <si>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</si>
  <si>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</si>
  <si>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</si>
  <si>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</si>
  <si>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</si>
  <si>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</si>
  <si>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</si>
  <si>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</si>
  <si>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</si>
  <si>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</si>
  <si>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</si>
  <si>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</si>
  <si>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</si>
  <si>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</si>
  <si>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</si>
  <si>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</si>
  <si>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</si>
  <si>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</si>
  <si>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</si>
  <si>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</si>
  <si>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</si>
  <si>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</si>
  <si>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</si>
  <si>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</si>
  <si>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</si>
  <si>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</si>
  <si>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</si>
  <si>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</si>
  <si>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</si>
  <si>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</si>
  <si>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</si>
  <si>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</si>
  <si>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</si>
  <si>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</si>
  <si>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</si>
  <si>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</si>
  <si>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</si>
  <si>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</si>
  <si>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</si>
  <si>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</si>
  <si>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</si>
  <si>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</si>
  <si>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</si>
  <si>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</si>
  <si>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</si>
  <si>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</si>
  <si>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</si>
  <si>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</si>
  <si>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</si>
  <si>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</si>
  <si>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</si>
  <si>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</si>
  <si>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</si>
  <si>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</si>
  <si>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</si>
  <si>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</si>
  <si>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</si>
  <si>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</si>
  <si>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</si>
  <si>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</si>
  <si>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</si>
  <si>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</si>
  <si>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</si>
  <si>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</si>
  <si>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</si>
  <si>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</si>
  <si>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</si>
  <si>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</si>
  <si>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</si>
  <si>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</si>
  <si>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</si>
  <si>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</si>
  <si>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</si>
  <si>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</si>
  <si>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</si>
  <si>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</si>
  <si>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</si>
  <si>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</si>
  <si>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</si>
  <si>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</si>
  <si>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</si>
  <si>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</si>
  <si>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</si>
  <si>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</si>
  <si>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</si>
  <si>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</si>
  <si>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</si>
  <si>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</si>
  <si>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</si>
  <si>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</si>
  <si>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</si>
  <si>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</si>
  <si>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</si>
  <si>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</si>
  <si>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</si>
  <si>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</si>
  <si>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</si>
  <si>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</si>
  <si>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</si>
  <si>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</si>
  <si>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</si>
  <si>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</si>
  <si>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</si>
  <si>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</si>
  <si>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</si>
  <si>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</si>
  <si>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</si>
  <si>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</si>
  <si>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</si>
  <si>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</si>
  <si>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</si>
  <si>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</si>
  <si>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</si>
  <si>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</si>
  <si>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</si>
  <si>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</si>
  <si>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</si>
  <si>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</si>
  <si>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</si>
  <si>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</si>
  <si>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</si>
  <si>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</si>
  <si>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</si>
  <si>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</si>
  <si>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</si>
  <si>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</si>
  <si>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</si>
  <si>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</si>
  <si>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</si>
  <si>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</si>
  <si>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</si>
  <si>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</si>
  <si>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</si>
  <si>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</si>
  <si>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</si>
  <si>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</si>
  <si>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</si>
  <si>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</si>
  <si>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</si>
  <si>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</si>
  <si>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</si>
  <si>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</si>
  <si>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</si>
  <si>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</si>
  <si>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</si>
  <si>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</si>
  <si>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</si>
  <si>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</si>
  <si>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</si>
  <si>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</si>
  <si>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</si>
  <si>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</si>
  <si>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</si>
  <si>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</si>
  <si>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</si>
  <si>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</si>
  <si>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</si>
  <si>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</si>
  <si>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</si>
  <si>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</si>
  <si>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</si>
  <si>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</si>
  <si>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</si>
  <si>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</si>
  <si>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</si>
  <si>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</si>
  <si>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</si>
  <si>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</si>
  <si>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</si>
  <si>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</si>
  <si>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</si>
  <si>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</si>
  <si>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</si>
  <si>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</si>
  <si>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</si>
  <si>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</si>
  <si>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</si>
  <si>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</si>
  <si>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</si>
  <si>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</si>
  <si>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</si>
  <si>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</si>
  <si>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</si>
  <si>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</si>
  <si>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</si>
  <si>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</si>
  <si>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</si>
  <si>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</si>
  <si>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</si>
  <si>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</si>
  <si>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</si>
  <si>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</si>
  <si>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</si>
  <si>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</si>
  <si>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</si>
  <si>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</si>
  <si>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</si>
  <si>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</si>
  <si>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</si>
  <si>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</si>
  <si>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</si>
  <si>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</si>
  <si>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</si>
  <si>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</si>
  <si>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</si>
  <si>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</si>
  <si>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</si>
  <si>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</si>
  <si>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</si>
  <si>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</si>
  <si>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</si>
  <si>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</si>
  <si>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</si>
  <si>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</si>
  <si>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</si>
  <si>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</si>
  <si>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</si>
  <si>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</si>
  <si>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</si>
  <si>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</si>
  <si>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</si>
  <si>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</si>
  <si>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</si>
  <si>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</si>
  <si>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</si>
  <si>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</si>
  <si>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</si>
  <si>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</si>
  <si>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</si>
  <si>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</si>
  <si>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</si>
  <si>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</si>
  <si>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</si>
  <si>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</si>
  <si>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</si>
  <si>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</si>
  <si>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</si>
  <si>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</si>
  <si>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</si>
  <si>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</si>
  <si>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</si>
  <si>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</si>
  <si>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</si>
  <si>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</si>
  <si>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</si>
  <si>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</si>
  <si>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</si>
  <si>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</si>
  <si>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</si>
  <si>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</si>
  <si>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</si>
  <si>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</si>
  <si>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</si>
  <si>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</si>
  <si>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</si>
  <si>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</si>
  <si>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</si>
  <si>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</si>
  <si>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</si>
  <si>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</si>
  <si>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</si>
  <si>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</si>
  <si>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</si>
  <si>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</si>
  <si>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</si>
  <si>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</si>
  <si>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</si>
  <si>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</si>
  <si>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</si>
  <si>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</si>
  <si>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</si>
  <si>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</si>
  <si>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</si>
  <si>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</si>
  <si>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</si>
  <si>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</si>
  <si>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</si>
  <si>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</si>
  <si>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</si>
  <si>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</si>
  <si>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</si>
  <si>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</si>
  <si>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</si>
  <si>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</si>
  <si>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</si>
  <si>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</si>
  <si>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</si>
  <si>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</si>
  <si>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</si>
  <si>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</si>
  <si>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</si>
  <si>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</si>
  <si>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</si>
  <si>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</si>
  <si>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</si>
  <si>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</si>
  <si>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</si>
  <si>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</si>
  <si>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</si>
  <si>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</si>
  <si>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</si>
  <si>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</si>
  <si>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</si>
  <si>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</si>
  <si>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</si>
  <si>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</si>
  <si>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</si>
  <si>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</si>
  <si>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</si>
  <si>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</si>
  <si>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</si>
  <si>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</si>
  <si>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</si>
  <si>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</si>
  <si>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</si>
  <si>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</si>
  <si>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</si>
  <si>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</si>
  <si>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</si>
  <si>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</si>
  <si>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</si>
  <si>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</si>
  <si>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</si>
  <si>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</si>
  <si>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</si>
  <si>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</si>
  <si>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</si>
  <si>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</si>
  <si>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</si>
  <si>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</si>
  <si>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</si>
  <si>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</si>
  <si>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</si>
  <si>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</si>
  <si>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</si>
  <si>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</si>
  <si>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</si>
  <si>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</si>
  <si>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</si>
  <si>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</si>
  <si>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</si>
  <si>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</si>
  <si>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</si>
  <si>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</si>
  <si>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</si>
  <si>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</si>
  <si>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</si>
  <si>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</si>
  <si>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</si>
  <si>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</si>
  <si>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</si>
  <si>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</si>
  <si>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</si>
  <si>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</si>
  <si>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</si>
  <si>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</si>
  <si>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</si>
  <si>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</si>
  <si>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</si>
  <si>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</si>
  <si>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</si>
  <si>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</si>
  <si>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</si>
  <si>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</si>
  <si>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</si>
  <si>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</si>
  <si>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</si>
  <si>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</si>
  <si>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</si>
  <si>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</si>
  <si>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</si>
  <si>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</si>
  <si>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</si>
  <si>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</si>
  <si>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</si>
  <si>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</si>
  <si>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</si>
  <si>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</si>
  <si>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</si>
  <si>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</si>
  <si>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</si>
  <si>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</si>
  <si>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</si>
  <si>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</si>
  <si>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</si>
  <si>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</si>
  <si>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</si>
  <si>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</si>
  <si>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</si>
  <si>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</si>
  <si>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</si>
  <si>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</si>
  <si>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</si>
  <si>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</si>
  <si>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</si>
  <si>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</si>
  <si>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</si>
  <si>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</si>
  <si>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</si>
  <si>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</si>
  <si>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</si>
  <si>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</si>
  <si>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</si>
  <si>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</si>
  <si>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</si>
  <si>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</si>
  <si>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</si>
  <si>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</si>
  <si>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</si>
  <si>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</si>
  <si>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</si>
  <si>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</si>
  <si>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</si>
  <si>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</si>
  <si>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</si>
  <si>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</si>
  <si>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</si>
  <si>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</si>
  <si>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</si>
  <si>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</si>
  <si>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</si>
  <si>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</si>
  <si>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</si>
  <si>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</si>
  <si>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</si>
  <si>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</si>
  <si>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</si>
  <si>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</si>
  <si>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</si>
  <si>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</si>
  <si>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</si>
  <si>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</si>
  <si>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</si>
  <si>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</si>
  <si>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</si>
  <si>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</si>
  <si>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</si>
  <si>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</si>
  <si>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</si>
  <si>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</si>
  <si>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</si>
  <si>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</si>
  <si>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</si>
  <si>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</si>
  <si>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</si>
  <si>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</si>
  <si>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</si>
  <si>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</si>
  <si>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</si>
  <si>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</si>
  <si>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</si>
  <si>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</si>
  <si>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</si>
  <si>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</si>
  <si>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</si>
  <si>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</si>
  <si>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</si>
  <si>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</si>
  <si>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</si>
  <si>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</si>
  <si>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</si>
  <si>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</si>
  <si>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</si>
  <si>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</si>
  <si>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</si>
  <si>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</si>
  <si>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</si>
  <si>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</si>
  <si>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</si>
  <si>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</si>
  <si>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</si>
  <si>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</si>
  <si>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</si>
  <si>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</si>
  <si>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</si>
  <si>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</si>
  <si>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</si>
  <si>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</si>
  <si>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</si>
  <si>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</si>
  <si>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</si>
  <si>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</si>
  <si>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</si>
  <si>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</si>
  <si>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</si>
  <si>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</si>
  <si>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</si>
  <si>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</si>
  <si>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</si>
  <si>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</si>
  <si>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</si>
  <si>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</si>
  <si>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</si>
  <si>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</si>
  <si>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</si>
  <si>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</si>
  <si>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</si>
  <si>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</si>
  <si>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</si>
  <si>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</si>
  <si>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</si>
  <si>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</si>
  <si>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</si>
  <si>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</si>
  <si>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</si>
  <si>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</si>
  <si>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</si>
  <si>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</si>
  <si>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</si>
  <si>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</si>
  <si>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</si>
  <si>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</si>
  <si>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</si>
  <si>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</si>
  <si>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</si>
  <si>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</si>
  <si>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</si>
  <si>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</si>
  <si>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</si>
  <si>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</si>
  <si>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</si>
  <si>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</si>
  <si>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</si>
  <si>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</si>
  <si>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</si>
  <si>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</si>
  <si>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</si>
  <si>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</si>
  <si>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</si>
  <si>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</si>
  <si>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</si>
  <si>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</si>
  <si>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</si>
  <si>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</si>
  <si>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</si>
  <si>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</si>
  <si>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</si>
  <si>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</si>
  <si>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</si>
  <si>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</si>
  <si>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</si>
  <si>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</si>
  <si>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</si>
  <si>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</si>
  <si>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</si>
  <si>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</si>
  <si>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</si>
  <si>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</si>
  <si>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</si>
  <si>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</si>
  <si>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</si>
  <si>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</si>
  <si>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</si>
  <si>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</si>
  <si>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</si>
  <si>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</si>
  <si>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</si>
  <si>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</si>
  <si>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</si>
  <si>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</si>
  <si>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</si>
  <si>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</si>
  <si>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</si>
  <si>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</si>
  <si>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</si>
  <si>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</si>
  <si>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</si>
  <si>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</si>
  <si>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</si>
  <si>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</si>
  <si>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</si>
  <si>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</si>
  <si>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</si>
  <si>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</si>
  <si>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</si>
  <si>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</si>
  <si>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</si>
  <si>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</si>
  <si>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</si>
  <si>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</si>
  <si>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</si>
  <si>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</si>
  <si>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</si>
  <si>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</si>
  <si>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</si>
  <si>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</si>
  <si>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</si>
  <si>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</si>
  <si>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</si>
  <si>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</si>
  <si>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</si>
  <si>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</si>
  <si>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</si>
  <si>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</si>
  <si>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</si>
  <si>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</si>
  <si>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</si>
  <si>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</si>
  <si>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</si>
  <si>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</si>
  <si>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</si>
  <si>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</si>
  <si>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</si>
  <si>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</si>
  <si>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</si>
  <si>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</si>
  <si>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</si>
  <si>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</si>
  <si>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</si>
  <si>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</si>
  <si>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</si>
  <si>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</si>
  <si>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</si>
  <si>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</si>
  <si>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</si>
  <si>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</si>
  <si>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</si>
  <si>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</si>
  <si>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</si>
  <si>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</si>
  <si>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</si>
  <si>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</si>
  <si>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</si>
  <si>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</si>
  <si>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</si>
  <si>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</si>
  <si>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</si>
  <si>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</si>
  <si>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</si>
  <si>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</si>
  <si>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</si>
  <si>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</si>
  <si>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</si>
  <si>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</si>
  <si>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</si>
  <si>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</si>
  <si>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</si>
  <si>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</si>
  <si>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</si>
  <si>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</si>
  <si>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</si>
  <si>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</si>
  <si>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</si>
  <si>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</si>
  <si>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</si>
  <si>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</si>
  <si>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</si>
  <si>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</si>
  <si>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</si>
  <si>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</si>
  <si>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</si>
  <si>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</si>
  <si>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</si>
  <si>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</si>
  <si>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</si>
  <si>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</si>
  <si>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</si>
  <si>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</si>
  <si>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</si>
  <si>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</si>
  <si>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</si>
  <si>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</si>
  <si>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</si>
  <si>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</si>
  <si>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</si>
  <si>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</si>
  <si>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</si>
  <si>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</si>
  <si>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</si>
  <si>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</si>
  <si>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</si>
  <si>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</si>
  <si>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</si>
  <si>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</si>
  <si>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</si>
  <si>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</si>
  <si>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</si>
  <si>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</si>
  <si>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</si>
  <si>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</si>
  <si>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</si>
  <si>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</si>
  <si>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</si>
  <si>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</si>
  <si>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</si>
  <si>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</si>
  <si>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</si>
  <si>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</si>
  <si>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</si>
  <si>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</si>
  <si>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</si>
  <si>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</si>
  <si>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</si>
  <si>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</si>
  <si>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</si>
  <si>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</si>
  <si>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</si>
  <si>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</si>
  <si>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</si>
  <si>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</si>
  <si>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</si>
  <si>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</si>
  <si>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</si>
  <si>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</si>
  <si>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</si>
  <si>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</si>
  <si>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</si>
  <si>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</si>
  <si>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</si>
  <si>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</si>
  <si>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</si>
  <si>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</si>
  <si>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</si>
  <si>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</si>
  <si>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</si>
  <si>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</si>
  <si>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</si>
  <si>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</si>
  <si>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</si>
  <si>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</si>
  <si>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</si>
  <si>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</si>
  <si>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</si>
  <si>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</si>
  <si>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</si>
  <si>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</si>
  <si>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</si>
  <si>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</si>
  <si>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</si>
  <si>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</si>
  <si>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</si>
  <si>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</si>
  <si>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</si>
  <si>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</si>
  <si>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</si>
  <si>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</si>
  <si>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</si>
  <si>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</si>
  <si>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</si>
  <si>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</si>
  <si>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</si>
  <si>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</si>
  <si>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</si>
  <si>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</si>
  <si>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</si>
  <si>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</si>
  <si>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</si>
  <si>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</si>
  <si>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</si>
  <si>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</si>
  <si>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</si>
  <si>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</si>
  <si>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</si>
  <si>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</si>
  <si>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</si>
  <si>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</si>
  <si>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</si>
  <si>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</si>
  <si>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</si>
  <si>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</si>
  <si>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</si>
  <si>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</si>
  <si>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</si>
  <si>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</si>
  <si>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</si>
  <si>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</si>
  <si>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</si>
  <si>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</si>
  <si>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</si>
  <si>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</si>
  <si>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</si>
  <si>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</si>
  <si>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</si>
  <si>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</si>
  <si>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</si>
  <si>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</si>
  <si>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</si>
  <si>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</si>
  <si>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</si>
  <si>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</si>
  <si>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</si>
  <si>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</si>
  <si>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</si>
  <si>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</si>
  <si>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</si>
  <si>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</si>
  <si>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</si>
  <si>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</si>
  <si>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</si>
  <si>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</si>
  <si>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</si>
  <si>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</si>
  <si>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</si>
  <si>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</si>
  <si>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</si>
  <si>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</si>
  <si>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</si>
  <si>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</si>
  <si>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</si>
  <si>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</si>
  <si>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</si>
  <si>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</si>
  <si>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</si>
  <si>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</si>
  <si>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</si>
  <si>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</si>
  <si>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</si>
  <si>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</si>
  <si>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</si>
  <si>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</si>
  <si>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</si>
  <si>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</si>
  <si>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</si>
  <si>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</si>
  <si>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</si>
  <si>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</si>
  <si>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</si>
  <si>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</si>
  <si>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</si>
  <si>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</si>
  <si>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</si>
  <si>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</si>
  <si>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</si>
  <si>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</si>
  <si>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</si>
  <si>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</si>
  <si>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</si>
  <si>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</si>
  <si>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</si>
  <si>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</si>
  <si>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</si>
  <si>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</si>
  <si>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</si>
  <si>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</si>
  <si>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</si>
  <si>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</si>
  <si>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</si>
  <si>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</si>
  <si>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</si>
  <si>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</si>
  <si>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</si>
  <si>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</si>
  <si>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</si>
  <si>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</si>
  <si>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</si>
  <si>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</si>
  <si>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</si>
  <si>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</si>
  <si>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</si>
  <si>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</si>
  <si>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</si>
  <si>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</si>
  <si>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</si>
  <si>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</si>
  <si>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</si>
  <si>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</si>
  <si>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</si>
  <si>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</si>
  <si>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</si>
  <si>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</si>
  <si>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</si>
  <si>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</si>
  <si>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</si>
  <si>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</si>
  <si>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</si>
  <si>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</si>
  <si>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</si>
  <si>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</si>
  <si>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</si>
  <si>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</si>
  <si>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</si>
  <si>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</si>
  <si>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</si>
  <si>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</si>
  <si>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</si>
  <si>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</si>
  <si>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</si>
  <si>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</si>
  <si>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</si>
  <si>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</si>
  <si>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</si>
  <si>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</si>
  <si>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</si>
  <si>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</si>
  <si>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</si>
  <si>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</si>
  <si>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</si>
  <si>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</si>
  <si>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</si>
  <si>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</si>
  <si>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</si>
  <si>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</si>
  <si>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</si>
  <si>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</si>
  <si>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</si>
  <si>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</si>
  <si>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</si>
  <si>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</si>
  <si>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</si>
  <si>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</si>
  <si>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</si>
  <si>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</si>
  <si>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</si>
  <si>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</si>
  <si>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</si>
  <si>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</si>
  <si>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</si>
  <si>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</si>
  <si>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</si>
  <si>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</si>
  <si>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</si>
  <si>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</si>
  <si>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</si>
  <si>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</si>
  <si>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</si>
  <si>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</si>
  <si>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</si>
  <si>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</si>
  <si>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</si>
  <si>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</si>
  <si>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</si>
  <si>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</si>
  <si>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</si>
  <si>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</si>
  <si>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</si>
  <si>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</si>
  <si>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</si>
  <si>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</si>
  <si>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</si>
  <si>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</si>
  <si>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</si>
  <si>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</si>
  <si>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</si>
  <si>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</si>
  <si>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</si>
  <si>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</si>
  <si>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</si>
  <si>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</si>
  <si>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</si>
  <si>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</si>
  <si>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</si>
  <si>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</si>
  <si>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</si>
  <si>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</si>
  <si>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</si>
  <si>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</si>
  <si>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</si>
  <si>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</si>
  <si>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</si>
  <si>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</si>
  <si>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</si>
  <si>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</si>
  <si>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</si>
  <si>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</si>
  <si>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</si>
  <si>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</si>
  <si>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</si>
  <si>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</si>
  <si>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</si>
  <si>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</si>
  <si>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</si>
  <si>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</si>
  <si>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</si>
  <si>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</si>
  <si>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</si>
  <si>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</si>
  <si>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</si>
  <si>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</si>
  <si>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</si>
  <si>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</si>
  <si>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</si>
  <si>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</si>
  <si>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</si>
  <si>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</si>
  <si>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</si>
  <si>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</si>
  <si>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</si>
  <si>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</si>
  <si>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</si>
  <si>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</si>
  <si>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</si>
  <si>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</si>
  <si>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</si>
  <si>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</si>
  <si>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</si>
  <si>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</si>
  <si>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</si>
  <si>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</si>
  <si>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</si>
  <si>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</si>
  <si>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</si>
  <si>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</si>
  <si>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</si>
  <si>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</si>
  <si>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</si>
  <si>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</si>
  <si>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</si>
  <si>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</si>
  <si>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</si>
  <si>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</si>
  <si>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</si>
  <si>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</si>
  <si>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</si>
  <si>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</si>
  <si>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</si>
  <si>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</si>
  <si>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</si>
  <si>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</si>
  <si>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</si>
  <si>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</si>
  <si>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</si>
  <si>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</si>
  <si>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</si>
  <si>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</si>
  <si>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</si>
  <si>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</si>
  <si>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</si>
  <si>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</si>
  <si>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</si>
  <si>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</si>
  <si>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</si>
  <si>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</si>
  <si>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</si>
  <si>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</si>
  <si>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</si>
  <si>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</si>
  <si>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</si>
  <si>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</si>
  <si>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</si>
  <si>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</si>
  <si>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</si>
  <si>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</si>
  <si>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</si>
  <si>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</si>
  <si>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</si>
  <si>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</si>
  <si>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</si>
  <si>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</si>
  <si>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</si>
  <si>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</si>
  <si>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</si>
  <si>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</si>
  <si>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</si>
  <si>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</si>
  <si>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</si>
  <si>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</si>
  <si>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</si>
  <si>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</si>
  <si>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</si>
  <si>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</si>
  <si>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</si>
  <si>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</si>
  <si>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</si>
  <si>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</si>
  <si>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</si>
  <si>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</si>
  <si>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</si>
  <si>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</si>
  <si>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</si>
  <si>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</si>
  <si>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</si>
  <si>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</si>
  <si>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</si>
  <si>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</si>
  <si>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</si>
  <si>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</si>
  <si>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</si>
  <si>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</si>
  <si>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</si>
  <si>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</si>
  <si>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</si>
  <si>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</si>
  <si>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</si>
  <si>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</si>
  <si>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</si>
  <si>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</si>
  <si>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</si>
  <si>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</si>
  <si>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</si>
  <si>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</si>
  <si>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</si>
  <si>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</si>
  <si>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</si>
  <si>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</si>
  <si>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</si>
  <si>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</si>
  <si>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</si>
  <si>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</si>
  <si>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</si>
  <si>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</si>
  <si>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</si>
  <si>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</si>
  <si>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</si>
  <si>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</si>
  <si>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</si>
  <si>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</si>
  <si>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</si>
  <si>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</si>
  <si>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</si>
  <si>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</si>
  <si>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</si>
  <si>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</si>
  <si>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</si>
  <si>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</si>
  <si>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</si>
  <si>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</si>
  <si>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</si>
  <si>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</si>
  <si>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</si>
  <si>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</si>
  <si>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</si>
  <si>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</si>
  <si>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</si>
  <si>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</si>
  <si>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</si>
  <si>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</si>
  <si>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</si>
  <si>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</si>
  <si>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</si>
  <si>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</si>
  <si>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</si>
  <si>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</si>
  <si>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</si>
  <si>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</si>
  <si>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</si>
  <si>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</si>
  <si>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</si>
  <si>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</si>
  <si>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</si>
  <si>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</si>
  <si>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</si>
  <si>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</si>
  <si>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</si>
  <si>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</si>
  <si>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</si>
  <si>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</si>
  <si>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</si>
  <si>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</si>
  <si>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</si>
  <si>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</si>
  <si>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</si>
  <si>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</si>
  <si>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</si>
  <si>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</si>
  <si>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</si>
  <si>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</si>
  <si>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</si>
  <si>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</si>
  <si>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</si>
  <si>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</si>
  <si>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</si>
  <si>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</si>
  <si>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</si>
  <si>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</si>
  <si>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</si>
  <si>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</si>
  <si>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</si>
  <si>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</si>
  <si>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</si>
  <si>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</si>
  <si>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</si>
  <si>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</si>
  <si>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</si>
  <si>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</si>
  <si>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</si>
  <si>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</si>
  <si>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</si>
  <si>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</si>
  <si>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</si>
  <si>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</si>
  <si>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</si>
  <si>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</si>
  <si>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</si>
  <si>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</si>
  <si>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</si>
  <si>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</si>
  <si>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</si>
  <si>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</si>
  <si>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</si>
  <si>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</si>
  <si>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</si>
  <si>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</si>
  <si>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</si>
  <si>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</si>
  <si>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</si>
  <si>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</si>
  <si>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</si>
  <si>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</si>
  <si>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</si>
  <si>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</si>
  <si>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</si>
  <si>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</si>
  <si>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</si>
  <si>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</si>
  <si>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</si>
  <si>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</si>
  <si>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</si>
  <si>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</si>
  <si>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</si>
  <si>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</si>
  <si>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</si>
  <si>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</si>
  <si>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</si>
  <si>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</si>
  <si>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</si>
  <si>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</si>
  <si>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</si>
  <si>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</si>
  <si>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</si>
  <si>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</si>
  <si>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</si>
  <si>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</si>
  <si>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</si>
  <si>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</si>
  <si>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</si>
  <si>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</si>
  <si>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</si>
  <si>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</si>
  <si>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</si>
  <si>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</si>
  <si>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</si>
  <si>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</si>
  <si>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</si>
  <si>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</si>
  <si>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</si>
  <si>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</si>
  <si>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</si>
  <si>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</si>
  <si>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</si>
  <si>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</si>
  <si>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</si>
  <si>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</si>
  <si>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</si>
  <si>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</si>
  <si>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</si>
  <si>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</si>
  <si>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</si>
  <si>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</si>
  <si>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</si>
  <si>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</si>
  <si>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</si>
  <si>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</si>
  <si>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</si>
  <si>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</si>
  <si>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</si>
  <si>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</si>
  <si>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</si>
  <si>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</si>
  <si>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</si>
  <si>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</si>
  <si>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</si>
  <si>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</si>
  <si>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</si>
  <si>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</si>
  <si>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</si>
  <si>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</si>
  <si>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</si>
  <si>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</si>
  <si>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</si>
  <si>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</si>
  <si>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</si>
  <si>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</si>
  <si>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</si>
  <si>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</si>
  <si>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</si>
  <si>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</si>
  <si>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</si>
  <si>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</si>
  <si>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</si>
  <si>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</si>
  <si>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</si>
  <si>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</si>
  <si>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</si>
  <si>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</si>
  <si>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</si>
  <si>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</si>
  <si>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</si>
  <si>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</si>
  <si>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</si>
  <si>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</si>
  <si>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</si>
  <si>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</si>
  <si>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</si>
  <si>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</si>
  <si>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</si>
  <si>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</si>
  <si>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</si>
  <si>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</si>
  <si>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</si>
  <si>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</si>
  <si>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</si>
  <si>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</si>
  <si>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</si>
  <si>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</si>
  <si>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</si>
  <si>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</si>
  <si>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</si>
  <si>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</si>
  <si>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</si>
  <si>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</si>
  <si>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</si>
  <si>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</si>
  <si>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</si>
  <si>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</si>
  <si>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</si>
  <si>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</si>
  <si>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</si>
  <si>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</si>
  <si>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</si>
  <si>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</si>
  <si>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</si>
  <si>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</si>
  <si>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</si>
  <si>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</si>
  <si>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</si>
  <si>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</si>
  <si>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</si>
  <si>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</si>
  <si>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</si>
  <si>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</si>
  <si>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</si>
  <si>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</si>
  <si>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</si>
  <si>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</si>
  <si>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</si>
  <si>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</si>
  <si>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</si>
  <si>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</si>
  <si>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</si>
  <si>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</si>
  <si>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</si>
  <si>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</si>
  <si>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</si>
  <si>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</si>
  <si>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</si>
  <si>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</si>
  <si>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</si>
  <si>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</si>
  <si>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</si>
  <si>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</si>
  <si>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</si>
  <si>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</si>
  <si>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</si>
  <si>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</si>
  <si>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</si>
  <si>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</si>
  <si>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</si>
  <si>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</si>
  <si>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</si>
  <si>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</si>
  <si>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</si>
  <si>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</si>
  <si>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</si>
  <si>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</si>
  <si>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</si>
  <si>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</si>
  <si>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</si>
  <si>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</si>
  <si>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</si>
  <si>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</si>
  <si>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</si>
  <si>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</si>
  <si>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</si>
  <si>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</si>
  <si>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</si>
  <si>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</si>
  <si>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</si>
  <si>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</si>
  <si>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</si>
  <si>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</si>
  <si>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</si>
  <si>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</si>
  <si>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</si>
  <si>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</si>
  <si>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</si>
  <si>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</si>
  <si>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</si>
  <si>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</si>
  <si>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</si>
  <si>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</si>
  <si>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</si>
  <si>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</si>
  <si>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</si>
  <si>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</si>
  <si>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</si>
  <si>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</si>
  <si>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</si>
  <si>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</si>
  <si>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</si>
  <si>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</si>
  <si>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</si>
  <si>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</si>
  <si>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</si>
  <si>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</si>
  <si>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</si>
  <si>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</si>
  <si>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</si>
  <si>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</si>
  <si>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</si>
  <si>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</si>
  <si>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</si>
  <si>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</si>
  <si>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</si>
  <si>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</si>
  <si>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</si>
  <si>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</si>
  <si>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</si>
  <si>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</si>
  <si>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</si>
  <si>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</si>
  <si>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</si>
  <si>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</si>
  <si>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</si>
  <si>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</si>
  <si>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</si>
  <si>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</si>
  <si>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</si>
  <si>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</si>
  <si>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</si>
  <si>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</si>
  <si>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</si>
  <si>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</si>
  <si>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</si>
  <si>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</si>
  <si>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</si>
  <si>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</si>
  <si>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</si>
  <si>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</si>
  <si>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</si>
  <si>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</si>
  <si>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</si>
  <si>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</si>
  <si>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</si>
  <si>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</si>
  <si>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</si>
  <si>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</si>
  <si>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</si>
  <si>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</si>
  <si>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</si>
  <si>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</si>
  <si>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</si>
  <si>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</si>
  <si>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</si>
  <si>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</si>
  <si>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</si>
  <si>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</si>
  <si>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</si>
  <si>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</si>
  <si>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</si>
  <si>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</si>
  <si>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</si>
  <si>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</si>
  <si>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</si>
  <si>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</si>
  <si>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</si>
  <si>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</si>
  <si>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</si>
  <si>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</si>
  <si>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</si>
  <si>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</si>
  <si>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</si>
  <si>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</si>
  <si>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</si>
  <si>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</si>
  <si>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</si>
  <si>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</si>
  <si>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</si>
  <si>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</si>
  <si>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</si>
  <si>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</si>
  <si>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</si>
  <si>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</si>
  <si>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</si>
  <si>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</si>
  <si>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</si>
  <si>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</si>
  <si>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</si>
  <si>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</si>
  <si>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</si>
  <si>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</si>
  <si>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</si>
  <si>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</si>
  <si>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</si>
  <si>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</si>
  <si>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</si>
  <si>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</si>
  <si>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</si>
  <si>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</si>
  <si>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</si>
  <si>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</si>
  <si>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</si>
  <si>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</si>
  <si>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</si>
  <si>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</si>
  <si>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</si>
  <si>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</si>
  <si>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</si>
  <si>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</si>
  <si>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</si>
  <si>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</si>
  <si>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</si>
  <si>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</si>
  <si>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</si>
  <si>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</si>
  <si>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</si>
  <si>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</si>
  <si>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</si>
  <si>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</si>
  <si>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</si>
  <si>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</si>
  <si>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</si>
  <si>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</si>
  <si>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</si>
  <si>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</si>
  <si>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</si>
  <si>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</si>
  <si>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</si>
  <si>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</si>
  <si>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</si>
  <si>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</si>
  <si>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</si>
  <si>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</si>
  <si>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</si>
  <si>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</si>
  <si>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</si>
  <si>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</si>
  <si>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</si>
  <si>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</si>
  <si>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</si>
  <si>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</si>
  <si>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</si>
  <si>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</si>
  <si>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</si>
  <si>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</si>
  <si>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</si>
  <si>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</si>
  <si>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</si>
  <si>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</si>
  <si>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</si>
  <si>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</si>
  <si>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</si>
  <si>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</si>
  <si>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</si>
  <si>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</si>
  <si>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</si>
  <si>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</si>
  <si>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</si>
  <si>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</si>
  <si>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</si>
  <si>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</si>
  <si>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</si>
  <si>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</si>
  <si>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</si>
  <si>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</si>
  <si>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</si>
  <si>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</si>
  <si>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</si>
  <si>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</si>
  <si>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</si>
  <si>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</si>
  <si>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</si>
  <si>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</si>
  <si>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</si>
  <si>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</si>
  <si>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</si>
  <si>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</si>
  <si>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</si>
  <si>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</si>
  <si>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</si>
  <si>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</si>
  <si>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</si>
  <si>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</si>
  <si>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</si>
  <si>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</si>
  <si>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</si>
  <si>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</si>
  <si>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</si>
  <si>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</si>
  <si>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</si>
  <si>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</si>
  <si>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</si>
  <si>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</si>
  <si>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</si>
  <si>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</si>
  <si>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</si>
  <si>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</si>
  <si>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</si>
  <si>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</si>
  <si>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</si>
  <si>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</si>
  <si>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</si>
  <si>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</si>
  <si>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</si>
  <si>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</si>
  <si>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</si>
  <si>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</si>
  <si>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</si>
  <si>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</si>
  <si>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</si>
  <si>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</si>
  <si>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</si>
  <si>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</si>
  <si>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</si>
  <si>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</si>
  <si>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</si>
  <si>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</si>
  <si>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</si>
  <si>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</si>
  <si>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</si>
  <si>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</si>
  <si>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</si>
  <si>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</si>
  <si>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</si>
  <si>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</si>
  <si>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</si>
  <si>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</si>
  <si>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</si>
  <si>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</si>
  <si>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</si>
  <si>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</si>
  <si>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</si>
  <si>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</si>
  <si>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</si>
  <si>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</si>
  <si>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</si>
  <si>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</si>
  <si>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</si>
  <si>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</si>
  <si>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</si>
  <si>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</si>
  <si>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</si>
  <si>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</si>
  <si>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</si>
  <si>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</si>
  <si>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</si>
  <si>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</si>
  <si>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</si>
  <si>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</si>
  <si>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</si>
  <si>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</si>
  <si>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</si>
  <si>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</si>
  <si>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</si>
  <si>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</si>
  <si>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</si>
  <si>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</si>
  <si>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</si>
  <si>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</si>
  <si>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</si>
  <si>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</si>
  <si>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</si>
  <si>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</si>
  <si>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</si>
  <si>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</si>
  <si>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</si>
  <si>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</si>
  <si>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</si>
  <si>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</si>
  <si>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</si>
  <si>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</si>
  <si>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</si>
  <si>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</si>
  <si>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</si>
  <si>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</si>
  <si>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</si>
  <si>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</si>
  <si>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</si>
  <si>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</si>
  <si>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</si>
  <si>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</si>
  <si>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</si>
  <si>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</si>
  <si>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</si>
  <si>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</si>
  <si>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</si>
  <si>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</si>
  <si>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</si>
  <si>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</si>
  <si>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</si>
  <si>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</si>
  <si>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</si>
  <si>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</si>
  <si>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</si>
  <si>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</si>
  <si>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</si>
  <si>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</si>
  <si>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</si>
  <si>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</si>
  <si>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</si>
  <si>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</si>
  <si>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</si>
  <si>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</si>
  <si>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</si>
  <si>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</si>
  <si>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</si>
  <si>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</si>
  <si>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</si>
  <si>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</si>
  <si>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</si>
  <si>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</si>
  <si>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</si>
  <si>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</si>
  <si>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</si>
  <si>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</si>
  <si>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</si>
  <si>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</si>
  <si>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</si>
  <si>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</si>
  <si>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</si>
  <si>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</si>
  <si>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</si>
  <si>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</si>
  <si>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</si>
  <si>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</si>
  <si>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</si>
  <si>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</si>
  <si>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</si>
  <si>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</si>
  <si>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</si>
  <si>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</si>
  <si>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</si>
  <si>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</si>
  <si>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</si>
  <si>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</si>
  <si>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</si>
  <si>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</si>
  <si>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</si>
  <si>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</si>
  <si>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</si>
  <si>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</si>
  <si>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</si>
  <si>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</si>
  <si>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</si>
  <si>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</si>
  <si>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</si>
  <si>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</si>
  <si>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</si>
  <si>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</si>
  <si>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</si>
  <si>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</si>
  <si>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</si>
  <si>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</si>
  <si>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</si>
  <si>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</si>
  <si>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</si>
  <si>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</si>
  <si>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</si>
  <si>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</si>
  <si>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</si>
  <si>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</si>
  <si>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</si>
  <si>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</si>
  <si>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</si>
  <si>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</si>
  <si>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</si>
  <si>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</si>
  <si>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</si>
  <si>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</si>
  <si>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</si>
  <si>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</si>
  <si>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</si>
  <si>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</si>
  <si>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</si>
  <si>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</si>
  <si>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</si>
  <si>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</si>
  <si>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</si>
  <si>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</si>
  <si>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</si>
  <si>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</si>
  <si>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</si>
  <si>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</si>
  <si>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</si>
  <si>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</si>
  <si>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</si>
  <si>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</si>
  <si>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</si>
  <si>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</si>
  <si>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</si>
  <si>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</si>
  <si>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</si>
  <si>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</si>
  <si>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</si>
  <si>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</si>
  <si>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</si>
  <si>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</si>
  <si>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</si>
  <si>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</si>
  <si>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</si>
  <si>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</si>
  <si>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</si>
  <si>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</si>
  <si>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</si>
  <si>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</si>
  <si>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</si>
  <si>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</si>
  <si>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</si>
  <si>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</si>
  <si>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</si>
  <si>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</si>
  <si>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</si>
  <si>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</si>
  <si>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</si>
  <si>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</si>
  <si>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</si>
  <si>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</si>
  <si>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</si>
  <si>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</si>
  <si>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</si>
  <si>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</si>
  <si>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</si>
  <si>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</si>
  <si>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</si>
  <si>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</si>
  <si>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</si>
  <si>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</si>
  <si>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</si>
  <si>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</si>
  <si>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</si>
  <si>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</si>
  <si>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</si>
  <si>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</si>
  <si>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</si>
  <si>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</si>
  <si>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</si>
  <si>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</si>
  <si>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</si>
  <si>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</si>
  <si>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</si>
  <si>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</si>
  <si>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</si>
  <si>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</si>
  <si>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</si>
  <si>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</si>
  <si>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</si>
  <si>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</si>
  <si>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</si>
  <si>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</si>
  <si>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</si>
  <si>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</si>
  <si>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</si>
  <si>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</si>
  <si>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</si>
  <si>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</si>
  <si>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</si>
  <si>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</si>
  <si>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</si>
  <si>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</si>
  <si>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</si>
  <si>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</si>
  <si>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</si>
  <si>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</si>
  <si>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</si>
  <si>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</si>
  <si>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</si>
  <si>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</si>
  <si>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</si>
  <si>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</si>
  <si>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</si>
  <si>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</si>
  <si>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</si>
  <si>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</si>
  <si>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</si>
  <si>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</si>
  <si>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</si>
  <si>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</si>
  <si>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</si>
  <si>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</si>
  <si>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</si>
  <si>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</si>
  <si>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</si>
  <si>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</si>
  <si>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</si>
  <si>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</si>
  <si>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</si>
  <si>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</si>
  <si>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</si>
  <si>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</si>
  <si>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</si>
  <si>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</si>
  <si>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</si>
  <si>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</si>
  <si>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</si>
  <si>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</si>
  <si>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</si>
  <si>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</si>
  <si>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</si>
  <si>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</si>
  <si>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</si>
  <si>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</si>
  <si>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</si>
  <si>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</si>
  <si>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</si>
  <si>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</si>
  <si>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</si>
  <si>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</si>
  <si>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</si>
  <si>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</si>
  <si>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</si>
  <si>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</si>
  <si>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</si>
  <si>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</si>
  <si>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</si>
  <si>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</si>
  <si>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</si>
  <si>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</si>
  <si>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</si>
  <si>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</si>
  <si>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</si>
  <si>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</si>
  <si>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</si>
  <si>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</si>
  <si>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</si>
  <si>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</si>
  <si>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</si>
  <si>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</si>
  <si>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</si>
  <si>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</si>
  <si>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</si>
  <si>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</si>
  <si>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</si>
  <si>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</si>
  <si>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</si>
  <si>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</si>
  <si>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</si>
  <si>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</si>
  <si>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</si>
  <si>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</si>
  <si>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</si>
  <si>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</si>
  <si>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</si>
  <si>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</si>
  <si>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</si>
  <si>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</si>
  <si>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</si>
  <si>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</si>
  <si>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</si>
  <si>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</si>
  <si>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</si>
  <si>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</si>
  <si>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</si>
  <si>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</si>
  <si>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</si>
  <si>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</si>
  <si>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</si>
  <si>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</si>
  <si>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</si>
  <si>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</si>
  <si>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</si>
  <si>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</si>
  <si>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</si>
  <si>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</si>
  <si>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</si>
  <si>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</si>
  <si>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</si>
  <si>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</si>
  <si>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</si>
  <si>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</si>
  <si>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</si>
  <si>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</si>
  <si>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</si>
  <si>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</si>
  <si>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</si>
  <si>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</si>
  <si>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</si>
  <si>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</si>
  <si>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</si>
  <si>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</si>
  <si>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</si>
  <si>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</si>
  <si>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</si>
  <si>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</si>
  <si>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</si>
  <si>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</si>
  <si>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</si>
  <si>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</si>
  <si>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</si>
  <si>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</si>
  <si>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</si>
  <si>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</si>
  <si>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</si>
  <si>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</si>
  <si>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</si>
  <si>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</si>
  <si>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</si>
  <si>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</si>
  <si>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</si>
  <si>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</si>
  <si>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</si>
  <si>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</si>
  <si>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</si>
  <si>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</si>
  <si>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</si>
  <si>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</si>
  <si>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</si>
  <si>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</si>
  <si>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</si>
  <si>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</si>
  <si>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</si>
  <si>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</si>
  <si>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</si>
  <si>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</si>
  <si>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</si>
  <si>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</si>
  <si>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</si>
  <si>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</si>
  <si>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</si>
  <si>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</si>
  <si>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</si>
  <si>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</si>
  <si>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</si>
  <si>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</si>
  <si>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</si>
  <si>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</si>
  <si>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</si>
  <si>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</si>
  <si>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</si>
  <si>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</si>
  <si>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</si>
  <si>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</si>
  <si>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</si>
  <si>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</si>
  <si>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</si>
  <si>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</si>
  <si>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</si>
  <si>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</si>
  <si>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</si>
  <si>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</si>
  <si>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</si>
  <si>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</si>
  <si>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</si>
  <si>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</si>
  <si>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</si>
  <si>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</si>
  <si>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</si>
  <si>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</si>
  <si>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</si>
  <si>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</si>
  <si>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</si>
  <si>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</si>
  <si>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</si>
  <si>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</si>
  <si>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</si>
  <si>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</si>
  <si>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</si>
  <si>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</si>
  <si>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</si>
  <si>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</si>
  <si>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</si>
  <si>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</si>
  <si>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</si>
  <si>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</si>
  <si>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</si>
  <si>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</si>
  <si>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</si>
  <si>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</si>
  <si>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</si>
  <si>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</si>
  <si>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</si>
  <si>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</si>
  <si>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</si>
  <si>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</si>
  <si>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</si>
  <si>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</si>
  <si>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</si>
  <si>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</si>
  <si>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</si>
  <si>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</si>
  <si>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</si>
  <si>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</si>
  <si>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</si>
  <si>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</si>
  <si>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</si>
  <si>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</si>
  <si>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</si>
  <si>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</si>
  <si>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</si>
  <si>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</si>
  <si>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</si>
  <si>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</si>
  <si>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</si>
  <si>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</si>
  <si>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</si>
  <si>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</si>
  <si>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</si>
  <si>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</si>
  <si>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</si>
  <si>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</si>
  <si>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</si>
  <si>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</si>
  <si>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</si>
  <si>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</si>
  <si>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</si>
  <si>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</si>
  <si>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</si>
  <si>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</si>
  <si>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</si>
  <si>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</si>
  <si>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</si>
  <si>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</si>
  <si>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</si>
  <si>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</si>
  <si>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</si>
  <si>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</si>
  <si>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</si>
  <si>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</si>
  <si>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</si>
  <si>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</si>
  <si>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</si>
  <si>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</si>
  <si>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</si>
  <si>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</si>
  <si>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</si>
  <si>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</si>
  <si>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</si>
  <si>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</si>
  <si>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</si>
  <si>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</si>
  <si>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</si>
  <si>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</si>
  <si>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</si>
  <si>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</si>
  <si>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</si>
  <si>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</si>
  <si>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</si>
  <si>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</si>
  <si>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</si>
  <si>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</si>
  <si>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</si>
  <si>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</si>
  <si>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</si>
  <si>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</si>
  <si>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</si>
  <si>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</si>
  <si>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</si>
  <si>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</si>
  <si>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</si>
  <si>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</si>
  <si>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</si>
  <si>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</si>
  <si>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</si>
  <si>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</si>
  <si>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</si>
  <si>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</si>
  <si>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</si>
  <si>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</si>
  <si>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</si>
  <si>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</si>
  <si>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</si>
  <si>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</si>
  <si>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</si>
  <si>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</si>
  <si>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</si>
  <si>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</si>
  <si>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</si>
  <si>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</si>
  <si>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</si>
  <si>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</si>
  <si>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</si>
  <si>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</si>
  <si>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</si>
  <si>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</si>
  <si>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</si>
  <si>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</si>
  <si>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</si>
  <si>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</si>
  <si>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</si>
  <si>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</si>
  <si>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</si>
  <si>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</si>
  <si>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</si>
  <si>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</si>
  <si>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</si>
  <si>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</si>
  <si>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</si>
  <si>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</si>
  <si>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</si>
  <si>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</si>
  <si>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</si>
  <si>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</si>
  <si>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</si>
  <si>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</si>
  <si>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</si>
  <si>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</si>
  <si>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</si>
  <si>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</si>
  <si>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</si>
  <si>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</si>
  <si>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</si>
  <si>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</si>
  <si>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</si>
  <si>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</si>
  <si>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</si>
  <si>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</si>
  <si>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</si>
  <si>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</si>
  <si>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</si>
  <si>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</si>
  <si>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</si>
  <si>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</si>
  <si>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</si>
  <si>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</si>
  <si>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</si>
  <si>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</si>
  <si>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</si>
  <si>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</si>
  <si>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</si>
  <si>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</si>
  <si>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</si>
  <si>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</si>
  <si>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</si>
  <si>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</si>
  <si>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</si>
  <si>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</si>
  <si>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</si>
  <si>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</si>
  <si>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</si>
  <si>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</si>
  <si>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</si>
  <si>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</si>
  <si>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</si>
  <si>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</si>
  <si>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</si>
  <si>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</si>
  <si>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</si>
  <si>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</si>
  <si>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</si>
  <si>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</si>
  <si>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</si>
  <si>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</si>
  <si>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</si>
  <si>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</si>
  <si>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</si>
  <si>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</si>
  <si>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</si>
  <si>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</si>
  <si>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</si>
  <si>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</si>
  <si>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</si>
  <si>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</si>
  <si>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</si>
  <si>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</si>
  <si>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</si>
  <si>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</si>
  <si>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</si>
  <si>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</si>
  <si>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</si>
  <si>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</si>
  <si>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</si>
  <si>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</si>
  <si>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</si>
  <si>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</si>
  <si>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</si>
  <si>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</si>
  <si>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</si>
  <si>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</si>
  <si>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</si>
  <si>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</si>
  <si>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</si>
  <si>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</si>
  <si>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</si>
  <si>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</si>
  <si>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</si>
  <si>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</si>
  <si>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</si>
  <si>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</si>
  <si>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</si>
  <si>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</si>
  <si>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</si>
  <si>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</si>
  <si>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</si>
  <si>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</si>
  <si>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</si>
  <si>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</si>
  <si>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</si>
  <si>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</si>
  <si>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</si>
  <si>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</si>
  <si>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</si>
  <si>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</si>
  <si>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</si>
  <si>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</si>
  <si>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</si>
  <si>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</si>
  <si>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</si>
  <si>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</si>
  <si>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</si>
  <si>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</si>
  <si>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</si>
  <si>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</si>
  <si>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</si>
  <si>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</si>
  <si>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</si>
  <si>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</si>
  <si>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</si>
  <si>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</si>
  <si>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</si>
  <si>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</si>
  <si>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</si>
  <si>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</si>
  <si>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</si>
  <si>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</si>
  <si>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</si>
  <si>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</si>
  <si>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</si>
  <si>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</si>
  <si>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</si>
  <si>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</si>
  <si>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</si>
  <si>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</si>
  <si>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</si>
  <si>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</si>
  <si>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</si>
  <si>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</si>
  <si>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</si>
  <si>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</si>
  <si>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</si>
  <si>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</si>
  <si>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</si>
  <si>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</si>
  <si>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</si>
  <si>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</si>
  <si>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</si>
  <si>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</si>
  <si>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</si>
  <si>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</si>
  <si>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</si>
  <si>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</si>
  <si>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</si>
  <si>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</si>
  <si>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</si>
  <si>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</si>
  <si>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</si>
  <si>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</si>
  <si>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</si>
  <si>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</si>
  <si>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</si>
  <si>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</si>
  <si>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</si>
  <si>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</si>
  <si>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</si>
  <si>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</si>
  <si>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</si>
  <si>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</si>
  <si>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</si>
  <si>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</si>
  <si>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</si>
  <si>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</si>
  <si>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</si>
  <si>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</si>
  <si>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</si>
  <si>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</si>
  <si>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</si>
  <si>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</si>
  <si>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</si>
  <si>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</si>
  <si>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</si>
  <si>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</si>
  <si>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</si>
  <si>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</si>
  <si>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</si>
  <si>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</si>
  <si>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</si>
  <si>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</si>
  <si>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</si>
  <si>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</si>
  <si>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</si>
  <si>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</si>
  <si>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</si>
  <si>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</si>
  <si>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</si>
  <si>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</si>
  <si>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</si>
  <si>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</si>
  <si>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</si>
  <si>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</si>
  <si>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</si>
  <si>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</si>
  <si>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</si>
  <si>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</si>
  <si>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</si>
  <si>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</si>
  <si>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</si>
  <si>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</si>
  <si>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</si>
  <si>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</si>
  <si>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</si>
  <si>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</si>
  <si>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</si>
  <si>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</si>
  <si>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</si>
  <si>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</si>
  <si>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</si>
  <si>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</si>
  <si>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</si>
  <si>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</si>
  <si>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</si>
  <si>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</si>
  <si>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</si>
  <si>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</si>
  <si>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</si>
  <si>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</si>
  <si>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</si>
  <si>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</si>
  <si>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</si>
  <si>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</si>
  <si>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</si>
  <si>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</si>
  <si>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</si>
  <si>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</si>
  <si>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</si>
  <si>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</si>
  <si>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</si>
  <si>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</si>
  <si>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</si>
  <si>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</si>
  <si>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</si>
  <si>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</si>
  <si>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</si>
  <si>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</si>
  <si>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</si>
  <si>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</si>
  <si>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</si>
  <si>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</si>
  <si>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</si>
  <si>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</si>
  <si>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</si>
  <si>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</si>
  <si>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</si>
  <si>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</si>
  <si>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</si>
  <si>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</si>
  <si>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</si>
  <si>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</si>
  <si>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</si>
  <si>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</si>
  <si>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</si>
  <si>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</si>
  <si>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</si>
  <si>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</si>
  <si>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</si>
  <si>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</si>
  <si>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</si>
  <si>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</si>
  <si>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</si>
  <si>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</si>
  <si>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</si>
  <si>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</si>
  <si>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</si>
  <si>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</si>
  <si>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</si>
  <si>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</si>
  <si>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</si>
  <si>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</si>
  <si>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</si>
  <si>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</si>
  <si>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</si>
  <si>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</si>
  <si>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</si>
  <si>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</si>
  <si>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</si>
  <si>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</si>
  <si>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</si>
  <si>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</si>
  <si>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</si>
  <si>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</si>
  <si>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</si>
  <si>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</si>
  <si>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</si>
  <si>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</si>
  <si>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</si>
  <si>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</si>
  <si>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</si>
  <si>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</si>
  <si>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</si>
  <si>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</si>
  <si>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</si>
  <si>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</si>
  <si>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</si>
  <si>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</si>
  <si>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</si>
  <si>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</si>
  <si>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</si>
  <si>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</si>
  <si>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</si>
  <si>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</si>
  <si>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</si>
  <si>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</si>
  <si>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</si>
  <si>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</si>
  <si>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</si>
  <si>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</si>
  <si>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</si>
  <si>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</si>
  <si>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</si>
  <si>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</si>
  <si>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</si>
  <si>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</si>
  <si>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</si>
  <si>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</si>
  <si>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</si>
  <si>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</si>
  <si>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</si>
  <si>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</si>
  <si>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</si>
  <si>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</si>
  <si>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</si>
  <si>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</si>
  <si>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</si>
  <si>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</si>
  <si>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</si>
  <si>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</si>
  <si>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</si>
  <si>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</si>
  <si>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</si>
  <si>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</si>
  <si>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</si>
  <si>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</si>
  <si>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</si>
  <si>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</si>
  <si>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</si>
  <si>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</si>
  <si>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</si>
  <si>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</si>
  <si>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</si>
  <si>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</si>
  <si>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</si>
  <si>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</si>
  <si>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</si>
  <si>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</si>
  <si>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</si>
  <si>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</si>
  <si>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</si>
  <si>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</si>
  <si>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</si>
  <si>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</si>
  <si>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</si>
  <si>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</si>
  <si>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</si>
  <si>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</si>
  <si>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</si>
  <si>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</si>
  <si>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</si>
  <si>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</si>
  <si>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</si>
  <si>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</si>
  <si>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</si>
  <si>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</si>
  <si>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</si>
  <si>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</si>
  <si>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</si>
  <si>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</si>
  <si>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</si>
  <si>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</si>
  <si>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</si>
  <si>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</si>
  <si>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</si>
  <si>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</si>
  <si>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</si>
  <si>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</si>
  <si>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</si>
  <si>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</si>
  <si>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</si>
  <si>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</si>
  <si>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</si>
  <si>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</si>
  <si>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</si>
  <si>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</si>
  <si>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</si>
  <si>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</si>
  <si>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</si>
  <si>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</si>
  <si>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</si>
  <si>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</si>
  <si>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</si>
  <si>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</si>
  <si>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</si>
  <si>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</si>
  <si>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</si>
  <si>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</si>
  <si>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</si>
  <si>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</si>
  <si>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</si>
  <si>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</si>
  <si>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</si>
  <si>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</si>
  <si>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</si>
  <si>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</si>
  <si>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</si>
  <si>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</si>
  <si>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</si>
  <si>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</si>
  <si>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</si>
  <si>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</si>
  <si>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</si>
  <si>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</si>
  <si>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</si>
  <si>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</si>
  <si>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</si>
  <si>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</si>
  <si>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</si>
  <si>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</si>
  <si>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</si>
  <si>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</si>
  <si>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</si>
  <si>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</si>
  <si>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</si>
  <si>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</si>
  <si>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</si>
  <si>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</si>
  <si>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</si>
  <si>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</si>
  <si>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</si>
  <si>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</si>
  <si>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</si>
  <si>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</si>
  <si>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</si>
  <si>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</si>
  <si>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</si>
  <si>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</si>
  <si>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</si>
  <si>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</si>
  <si>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</si>
  <si>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</si>
  <si>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</si>
  <si>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</si>
  <si>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</si>
  <si>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</si>
  <si>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</si>
  <si>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</si>
  <si>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</si>
  <si>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</si>
  <si>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</si>
  <si>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</si>
  <si>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</si>
  <si>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</si>
  <si>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</si>
  <si>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</si>
  <si>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</si>
  <si>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</si>
  <si>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</si>
  <si>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</si>
  <si>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</si>
  <si>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</si>
  <si>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</si>
  <si>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</si>
  <si>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</si>
  <si>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</si>
  <si>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</si>
  <si>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</si>
  <si>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</si>
  <si>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</si>
  <si>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</si>
  <si>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</si>
  <si>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</si>
  <si>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</si>
  <si>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</si>
  <si>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</si>
  <si>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</si>
  <si>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</si>
  <si>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</si>
  <si>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</si>
  <si>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</si>
  <si>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</si>
  <si>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</si>
  <si>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</si>
  <si>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</si>
  <si>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</si>
  <si>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</si>
  <si>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</si>
  <si>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</si>
  <si>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</si>
  <si>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</si>
  <si>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</si>
  <si>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</si>
  <si>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</si>
  <si>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</si>
  <si>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</si>
  <si>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</si>
  <si>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</si>
  <si>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</si>
  <si>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</si>
  <si>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</si>
  <si>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</si>
  <si>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</si>
  <si>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</si>
  <si>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</si>
  <si>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</si>
  <si>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</si>
  <si>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</si>
  <si>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</si>
  <si>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</si>
  <si>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</si>
  <si>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</si>
  <si>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</si>
  <si>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</si>
  <si>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</si>
  <si>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</si>
  <si>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</si>
  <si>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</si>
  <si>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</si>
  <si>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</si>
  <si>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</si>
  <si>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</si>
  <si>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</si>
  <si>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</si>
  <si>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</si>
  <si>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</si>
  <si>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</si>
  <si>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</si>
  <si>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</si>
  <si>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</si>
  <si>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</si>
  <si>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</si>
  <si>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</si>
  <si>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</si>
  <si>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</si>
  <si>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</si>
  <si>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</si>
  <si>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</si>
  <si>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</si>
  <si>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</si>
  <si>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</si>
  <si>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</si>
  <si>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</si>
  <si>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</si>
  <si>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</si>
  <si>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</si>
  <si>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</si>
  <si>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</si>
  <si>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</si>
  <si>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</si>
  <si>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</si>
  <si>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</si>
  <si>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</si>
  <si>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</si>
  <si>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</si>
  <si>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</si>
  <si>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</si>
  <si>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</si>
  <si>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</si>
  <si>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</si>
  <si>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</si>
  <si>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</si>
  <si>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</si>
  <si>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</si>
  <si>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</si>
  <si>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</si>
  <si>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</si>
  <si>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</si>
  <si>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</si>
  <si>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</si>
  <si>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</si>
  <si>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</si>
  <si>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</si>
  <si>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</si>
  <si>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</si>
  <si>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</si>
  <si>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</si>
  <si>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</si>
  <si>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</si>
  <si>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</si>
  <si>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</si>
  <si>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</si>
  <si>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</si>
  <si>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</si>
  <si>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</si>
  <si>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</si>
  <si>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</si>
  <si>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</si>
  <si>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</si>
  <si>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</si>
  <si>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</si>
  <si>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</si>
  <si>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</si>
  <si>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</si>
  <si>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</si>
  <si>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</si>
  <si>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</si>
  <si>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</si>
  <si>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</si>
  <si>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</si>
  <si>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</si>
  <si>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</si>
  <si>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</si>
  <si>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</si>
  <si>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</si>
  <si>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</si>
  <si>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</si>
  <si>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</si>
  <si>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</si>
  <si>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</si>
  <si>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</si>
  <si>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</si>
  <si>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</si>
  <si>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</si>
  <si>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</si>
  <si>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</si>
  <si>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</si>
  <si>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</si>
  <si>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</si>
  <si>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</si>
  <si>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</si>
  <si>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</si>
  <si>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</si>
  <si>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</si>
  <si>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</si>
  <si>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</si>
  <si>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</si>
  <si>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</si>
  <si>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</si>
  <si>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</si>
  <si>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</si>
  <si>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</si>
  <si>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</si>
  <si>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</si>
  <si>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</si>
  <si>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</si>
  <si>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</si>
  <si>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</si>
  <si>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</si>
  <si>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</si>
  <si>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</si>
  <si>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</si>
  <si>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</si>
  <si>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</si>
  <si>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</si>
  <si>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</si>
  <si>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</si>
  <si>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</si>
  <si>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</si>
  <si>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</si>
  <si>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</si>
  <si>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</si>
  <si>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</si>
  <si>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</si>
  <si>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</si>
  <si>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</si>
  <si>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</si>
  <si>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</si>
  <si>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</si>
  <si>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</si>
  <si>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</si>
  <si>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</si>
  <si>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</si>
  <si>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</si>
  <si>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</si>
  <si>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</si>
  <si>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</si>
  <si>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</si>
  <si>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</si>
  <si>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</si>
  <si>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</si>
  <si>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</si>
  <si>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</si>
  <si>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</si>
  <si>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</si>
  <si>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</si>
  <si>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</si>
  <si>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</si>
  <si>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</si>
  <si>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</si>
  <si>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</si>
  <si>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</si>
  <si>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</si>
  <si>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</si>
  <si>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</si>
  <si>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</si>
  <si>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</si>
  <si>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</si>
  <si>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</si>
  <si>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</si>
  <si>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</si>
  <si>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</si>
  <si>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</si>
  <si>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</si>
  <si>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</si>
  <si>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</si>
  <si>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</si>
  <si>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</si>
  <si>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</si>
  <si>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</si>
  <si>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</si>
  <si>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</si>
  <si>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</si>
  <si>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</si>
  <si>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</si>
  <si>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</si>
  <si>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</si>
  <si>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</si>
  <si>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</si>
  <si>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</si>
  <si>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</si>
  <si>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</si>
  <si>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</si>
  <si>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</si>
  <si>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</si>
  <si>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</si>
  <si>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</si>
  <si>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</si>
  <si>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</si>
  <si>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</si>
  <si>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</si>
  <si>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</si>
  <si>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</si>
  <si>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</si>
  <si>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</si>
  <si>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</si>
  <si>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</si>
  <si>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</si>
  <si>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</si>
  <si>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</si>
  <si>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</si>
  <si>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</si>
  <si>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</si>
  <si>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</si>
  <si>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</si>
  <si>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</si>
  <si>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</si>
  <si>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</si>
  <si>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</si>
  <si>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</si>
  <si>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</si>
  <si>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</si>
  <si>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</si>
  <si>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</si>
  <si>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</si>
  <si>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</si>
  <si>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</si>
  <si>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</si>
  <si>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</si>
  <si>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</si>
  <si>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</si>
  <si>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</si>
  <si>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</si>
  <si>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</si>
  <si>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</si>
  <si>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</si>
  <si>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</si>
  <si>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</si>
  <si>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</si>
  <si>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</si>
  <si>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</si>
  <si>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</si>
  <si>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</si>
  <si>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</si>
  <si>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</si>
  <si>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</si>
  <si>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</si>
  <si>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</si>
  <si>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</si>
  <si>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</si>
  <si>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</si>
  <si>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</si>
  <si>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</si>
  <si>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</si>
  <si>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</si>
  <si>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</si>
  <si>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</si>
  <si>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</si>
  <si>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</si>
  <si>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</si>
  <si>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</si>
  <si>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</si>
  <si>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</si>
  <si>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</si>
  <si>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</si>
  <si>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</si>
  <si>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</si>
  <si>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</si>
  <si>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</si>
  <si>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</si>
  <si>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</si>
  <si>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</si>
  <si>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</si>
  <si>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</si>
  <si>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</si>
  <si>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</si>
  <si>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</si>
  <si>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</si>
  <si>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</si>
  <si>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</si>
  <si>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</si>
  <si>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</si>
  <si>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</si>
  <si>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</si>
  <si>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</si>
  <si>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</si>
  <si>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</si>
  <si>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</si>
  <si>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</si>
  <si>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</si>
  <si>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</si>
  <si>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</si>
  <si>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</si>
  <si>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</si>
  <si>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</si>
  <si>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</si>
  <si>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</si>
  <si>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</si>
  <si>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</si>
  <si>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</si>
  <si>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</si>
  <si>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</si>
  <si>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</si>
  <si>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</si>
  <si>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</si>
  <si>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</si>
  <si>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</si>
  <si>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</si>
  <si>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</si>
  <si>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</si>
  <si>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</si>
  <si>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</si>
  <si>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</si>
  <si>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</si>
  <si>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</si>
  <si>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</si>
  <si>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</si>
  <si>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</si>
  <si>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</si>
  <si>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</si>
  <si>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</si>
  <si>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</si>
  <si>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</si>
  <si>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</si>
  <si>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</si>
  <si>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</si>
  <si>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</si>
  <si>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</si>
  <si>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</si>
  <si>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</si>
  <si>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</si>
  <si>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</si>
  <si>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</si>
  <si>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</si>
  <si>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</si>
  <si>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</si>
  <si>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</si>
  <si>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</si>
  <si>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</si>
  <si>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</si>
  <si>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</si>
  <si>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</si>
  <si>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</si>
  <si>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</si>
  <si>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</si>
  <si>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</si>
  <si>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</si>
  <si>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</si>
  <si>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</si>
  <si>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</si>
  <si>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</si>
  <si>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</si>
  <si>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</si>
  <si>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</si>
  <si>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</si>
  <si>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</si>
  <si>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</si>
  <si>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</si>
  <si>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</si>
  <si>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</si>
  <si>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</si>
  <si>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</si>
  <si>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</si>
  <si>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</si>
  <si>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</si>
  <si>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</si>
  <si>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</si>
  <si>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</si>
  <si>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</si>
  <si>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</si>
  <si>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</si>
  <si>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</si>
  <si>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</si>
  <si>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</si>
  <si>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</si>
  <si>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</si>
  <si>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</si>
  <si>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</si>
  <si>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</si>
  <si>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</si>
  <si>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</si>
  <si>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</si>
  <si>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</si>
  <si>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</si>
  <si>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</si>
  <si>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</si>
  <si>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</si>
  <si>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</si>
  <si>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</si>
  <si>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</si>
  <si>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</si>
  <si>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</si>
  <si>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</si>
  <si>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</si>
  <si>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</si>
  <si>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</si>
  <si>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</si>
  <si>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</si>
  <si>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</si>
  <si>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</si>
  <si>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</si>
  <si>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</si>
  <si>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</si>
  <si>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</si>
  <si>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</si>
  <si>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</si>
  <si>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</si>
  <si>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</si>
  <si>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</si>
  <si>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</si>
  <si>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</si>
  <si>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</si>
  <si>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</si>
  <si>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</si>
  <si>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</si>
  <si>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</si>
  <si>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</si>
  <si>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</si>
  <si>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</si>
  <si>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</si>
  <si>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</si>
  <si>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</si>
  <si>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</si>
  <si>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</si>
  <si>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</si>
  <si>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</si>
  <si>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</si>
  <si>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</si>
  <si>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</si>
  <si>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</si>
  <si>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</si>
  <si>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</si>
  <si>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</si>
  <si>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</si>
  <si>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</si>
  <si>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</si>
  <si>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</si>
  <si>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</si>
  <si>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</si>
  <si>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</si>
  <si>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</si>
  <si>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</si>
  <si>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</si>
  <si>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</si>
  <si>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</si>
  <si>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</si>
  <si>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</si>
  <si>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</si>
  <si>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</si>
  <si>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</si>
  <si>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</si>
  <si>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</si>
  <si>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</si>
  <si>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</si>
  <si>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</si>
  <si>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</si>
  <si>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</si>
  <si>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</si>
  <si>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</si>
  <si>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</si>
  <si>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</si>
  <si>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</si>
  <si>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</si>
  <si>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</si>
  <si>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</si>
  <si>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</si>
  <si>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</si>
  <si>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</si>
  <si>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</si>
  <si>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</si>
  <si>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</si>
  <si>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</si>
  <si>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</si>
  <si>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</si>
  <si>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</si>
  <si>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</si>
  <si>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</si>
  <si>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</si>
  <si>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</si>
  <si>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</si>
  <si>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</si>
  <si>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</si>
  <si>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</si>
  <si>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</si>
  <si>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</si>
  <si>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</si>
  <si>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</si>
  <si>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</si>
  <si>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</si>
  <si>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</si>
  <si>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</si>
  <si>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</si>
  <si>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</si>
  <si>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</si>
  <si>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</si>
  <si>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</si>
  <si>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</si>
  <si>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</si>
  <si>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</si>
  <si>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</si>
  <si>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</si>
  <si>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</si>
  <si>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</si>
  <si>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</si>
  <si>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</si>
  <si>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</si>
  <si>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</si>
  <si>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</si>
  <si>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</si>
  <si>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</si>
  <si>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</si>
  <si>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</si>
  <si>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</si>
  <si>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</si>
  <si>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</si>
  <si>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</si>
  <si>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</si>
  <si>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</si>
  <si>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</si>
  <si>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</si>
  <si>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</si>
  <si>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</si>
  <si>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</si>
  <si>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</si>
  <si>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</si>
  <si>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</si>
  <si>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</si>
  <si>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</si>
  <si>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</si>
  <si>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</si>
  <si>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</si>
  <si>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</si>
  <si>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</si>
  <si>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</si>
  <si>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</si>
  <si>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</si>
  <si>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</si>
  <si>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</si>
  <si>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</si>
  <si>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</si>
  <si>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</si>
  <si>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</si>
  <si>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</si>
  <si>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</si>
  <si>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</si>
  <si>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</si>
  <si>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</si>
  <si>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</si>
  <si>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</si>
  <si>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</si>
  <si>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</si>
  <si>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</si>
  <si>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</si>
  <si>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</si>
  <si>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</si>
  <si>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</si>
  <si>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</si>
  <si>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</si>
  <si>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</si>
  <si>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</si>
  <si>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</si>
  <si>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</si>
  <si>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</si>
  <si>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</si>
  <si>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</si>
  <si>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</si>
  <si>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</si>
  <si>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</si>
  <si>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</si>
  <si>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</si>
  <si>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</si>
  <si>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</si>
  <si>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</si>
  <si>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</si>
  <si>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</si>
  <si>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</si>
  <si>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</si>
  <si>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</si>
  <si>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</si>
  <si>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</si>
  <si>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</si>
  <si>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</si>
  <si>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</si>
  <si>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</si>
  <si>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</si>
  <si>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</si>
  <si>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</si>
  <si>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</si>
  <si>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</si>
  <si>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</si>
  <si>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</si>
  <si>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</si>
  <si>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</si>
  <si>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</si>
  <si>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</si>
  <si>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</si>
  <si>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</si>
  <si>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</si>
  <si>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</si>
  <si>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</si>
  <si>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</si>
  <si>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</si>
  <si>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</si>
  <si>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</si>
  <si>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</si>
  <si>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</si>
  <si>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</si>
  <si>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</si>
  <si>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</si>
  <si>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</si>
  <si>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</si>
  <si>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</si>
  <si>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</si>
  <si>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</si>
  <si>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</si>
  <si>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</si>
  <si>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</si>
  <si>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</si>
  <si>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</si>
  <si>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</si>
  <si>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</si>
  <si>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</si>
  <si>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</si>
  <si>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</si>
  <si>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</si>
  <si>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</si>
  <si>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</si>
  <si>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</si>
  <si>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</si>
  <si>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</si>
  <si>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</si>
  <si>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</si>
  <si>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</si>
  <si>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</si>
  <si>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</si>
  <si>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</si>
  <si>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</si>
  <si>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</si>
  <si>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</si>
  <si>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</si>
  <si>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</si>
  <si>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</si>
  <si>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</si>
  <si>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</si>
  <si>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</si>
  <si>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</si>
  <si>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</si>
  <si>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</si>
  <si>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</si>
  <si>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</si>
  <si>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</si>
  <si>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</si>
  <si>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</si>
  <si>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</si>
  <si>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</si>
  <si>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</si>
  <si>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</si>
  <si>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</si>
  <si>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</si>
  <si>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</si>
  <si>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</si>
  <si>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</si>
  <si>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</si>
  <si>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</si>
  <si>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</si>
  <si>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</si>
  <si>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</si>
  <si>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</si>
  <si>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</si>
  <si>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</si>
  <si>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</si>
  <si>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</si>
  <si>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</si>
  <si>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</si>
  <si>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</si>
  <si>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</si>
  <si>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</si>
  <si>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</si>
  <si>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</si>
  <si>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</si>
  <si>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</si>
  <si>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</si>
  <si>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</si>
  <si>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</si>
  <si>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</si>
  <si>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</si>
  <si>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</si>
  <si>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</si>
  <si>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</si>
  <si>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</si>
  <si>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</si>
  <si>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</si>
  <si>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</si>
  <si>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</si>
  <si>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</si>
  <si>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</si>
  <si>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</si>
  <si>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</si>
  <si>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</si>
  <si>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</si>
  <si>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</si>
  <si>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</si>
  <si>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</si>
  <si>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</si>
  <si>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</si>
  <si>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</si>
  <si>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</si>
  <si>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</si>
  <si>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</si>
  <si>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</si>
  <si>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</si>
  <si>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</si>
  <si>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</si>
  <si>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</si>
  <si>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</si>
  <si>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</si>
  <si>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</si>
  <si>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</si>
  <si>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</si>
  <si>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</si>
  <si>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</si>
  <si>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</si>
  <si>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</si>
  <si>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</si>
  <si>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</si>
  <si>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</si>
  <si>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</si>
  <si>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</si>
  <si>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</si>
  <si>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</si>
  <si>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</si>
  <si>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</si>
  <si>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</si>
  <si>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</si>
  <si>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</si>
  <si>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</si>
  <si>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</si>
  <si>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</si>
  <si>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</si>
  <si>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</si>
  <si>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</si>
  <si>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</si>
  <si>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</si>
  <si>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</si>
  <si>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</si>
  <si>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</si>
  <si>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</si>
  <si>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</si>
  <si>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</si>
  <si>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</si>
  <si>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</si>
  <si>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</si>
  <si>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</si>
  <si>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</si>
  <si>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</si>
  <si>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</si>
  <si>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</si>
  <si>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</si>
  <si>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</si>
  <si>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</si>
  <si>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</si>
  <si>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</si>
  <si>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</si>
  <si>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</si>
  <si>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</si>
  <si>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</si>
  <si>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</si>
  <si>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</si>
  <si>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</si>
  <si>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</si>
  <si>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</si>
  <si>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</si>
  <si>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</si>
  <si>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</si>
  <si>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</si>
  <si>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</si>
  <si>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</si>
  <si>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</si>
  <si>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</si>
  <si>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</si>
  <si>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</si>
  <si>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</si>
  <si>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</si>
  <si>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</si>
  <si>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</si>
  <si>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</si>
  <si>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</si>
  <si>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</si>
  <si>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</si>
  <si>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</si>
  <si>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</si>
  <si>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</si>
  <si>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</si>
  <si>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</si>
  <si>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</si>
  <si>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</si>
  <si>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</si>
  <si>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</si>
  <si>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</si>
  <si>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</si>
  <si>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</si>
  <si>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</si>
  <si>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</si>
  <si>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</si>
  <si>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</si>
  <si>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</si>
  <si>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</si>
  <si>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</si>
  <si>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</si>
  <si>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</si>
  <si>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</si>
  <si>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</si>
  <si>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</si>
  <si>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</si>
  <si>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</si>
  <si>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</si>
  <si>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</si>
  <si>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</si>
  <si>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</si>
  <si>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</si>
  <si>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</si>
  <si>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</si>
  <si>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</si>
  <si>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</si>
  <si>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</si>
  <si>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</si>
  <si>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</si>
  <si>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</si>
  <si>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</si>
  <si>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</si>
  <si>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</si>
  <si>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</si>
  <si>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</si>
  <si>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</si>
  <si>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</si>
  <si>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</si>
  <si>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</si>
  <si>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</si>
  <si>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</si>
  <si>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</si>
  <si>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</si>
  <si>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</si>
  <si>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</si>
  <si>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</si>
  <si>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</si>
  <si>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</si>
  <si>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</si>
  <si>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</si>
  <si>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</si>
  <si>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</si>
  <si>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</si>
  <si>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</si>
  <si>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</si>
  <si>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</si>
  <si>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</si>
  <si>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</si>
  <si>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</si>
  <si>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</si>
  <si>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</si>
  <si>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</si>
  <si>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</si>
  <si>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</si>
  <si>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</si>
  <si>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</si>
  <si>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</si>
  <si>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</si>
  <si>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</si>
  <si>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</si>
  <si>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</si>
  <si>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</si>
  <si>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</si>
  <si>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</si>
  <si>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</si>
  <si>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</si>
  <si>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</si>
  <si>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</si>
  <si>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</si>
  <si>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</si>
  <si>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</si>
  <si>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</si>
  <si>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</si>
  <si>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</si>
  <si>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</si>
  <si>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</si>
  <si>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</si>
  <si>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</si>
  <si>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</si>
  <si>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</si>
  <si>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</si>
  <si>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</si>
  <si>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</si>
  <si>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</si>
  <si>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</si>
  <si>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</si>
  <si>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</si>
  <si>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</si>
  <si>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</si>
  <si>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</si>
  <si>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</si>
  <si>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</si>
  <si>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</si>
  <si>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</si>
  <si>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</si>
  <si>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</si>
  <si>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</si>
  <si>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</si>
  <si>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</si>
  <si>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</si>
  <si>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</si>
  <si>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</si>
  <si>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</si>
  <si>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</si>
  <si>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</si>
  <si>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</si>
  <si>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</si>
  <si>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</si>
  <si>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</si>
  <si>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</si>
  <si>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</si>
  <si>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</si>
  <si>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</si>
  <si>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</si>
  <si>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</si>
  <si>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</si>
  <si>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</si>
  <si>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</si>
  <si>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</si>
  <si>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</si>
  <si>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</si>
  <si>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</si>
  <si>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</si>
  <si>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</si>
  <si>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</si>
  <si>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</si>
  <si>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</si>
  <si>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</si>
  <si>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</si>
  <si>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</si>
  <si>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</si>
  <si>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</si>
  <si>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</si>
  <si>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</si>
  <si>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</si>
  <si>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</si>
  <si>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</si>
  <si>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</si>
  <si>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</si>
  <si>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</si>
  <si>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</si>
  <si>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</si>
  <si>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</si>
  <si>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</si>
  <si>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</si>
  <si>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</si>
  <si>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</si>
  <si>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</si>
  <si>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</si>
  <si>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</si>
  <si>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</si>
  <si>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</si>
  <si>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</si>
  <si>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</si>
  <si>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</si>
  <si>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</si>
  <si>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</si>
  <si>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</si>
  <si>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</si>
  <si>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</si>
  <si>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</si>
  <si>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</si>
  <si>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</si>
  <si>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</si>
  <si>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</si>
  <si>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</si>
  <si>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</si>
  <si>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</si>
  <si>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</si>
  <si>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</si>
  <si>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</si>
  <si>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</si>
  <si>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</si>
  <si>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</si>
  <si>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</si>
  <si>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</si>
  <si>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</si>
  <si>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</si>
  <si>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</si>
  <si>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</si>
  <si>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</si>
  <si>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</si>
  <si>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</si>
  <si>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</si>
  <si>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</si>
  <si>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</si>
  <si>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</si>
  <si>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</si>
  <si>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</si>
  <si>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</si>
  <si>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</si>
  <si>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</si>
  <si>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</si>
  <si>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</si>
  <si>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</si>
  <si>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</si>
  <si>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</si>
  <si>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</si>
  <si>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</si>
  <si>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</si>
  <si>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</si>
  <si>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</si>
  <si>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</si>
  <si>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</si>
  <si>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</si>
  <si>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</si>
  <si>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</si>
  <si>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</si>
  <si>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</si>
  <si>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</si>
  <si>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</si>
  <si>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</si>
  <si>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</si>
  <si>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</si>
  <si>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</si>
  <si>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</si>
  <si>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</si>
  <si>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</si>
  <si>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</si>
  <si>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</si>
  <si>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</si>
  <si>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</si>
  <si>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</si>
  <si>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</si>
  <si>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</si>
  <si>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</si>
  <si>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</si>
  <si>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</si>
  <si>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</si>
  <si>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</si>
  <si>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</si>
  <si>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</si>
  <si>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</si>
  <si>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</si>
  <si>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</si>
  <si>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</si>
  <si>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</si>
  <si>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</si>
  <si>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</si>
  <si>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</si>
  <si>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</si>
  <si>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</si>
  <si>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</si>
  <si>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</si>
  <si>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</si>
  <si>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</si>
  <si>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</si>
  <si>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</si>
  <si>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</si>
  <si>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</si>
  <si>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</si>
  <si>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</si>
  <si>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</si>
  <si>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</si>
  <si>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</si>
  <si>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</si>
  <si>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</si>
  <si>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</si>
  <si>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</si>
  <si>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</si>
  <si>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</si>
  <si>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</si>
  <si>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</si>
  <si>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</si>
  <si>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</si>
  <si>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</si>
  <si>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</si>
  <si>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</si>
  <si>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</si>
  <si>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</si>
  <si>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</si>
  <si>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</si>
  <si>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</si>
  <si>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</si>
  <si>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</si>
  <si>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</si>
  <si>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</si>
  <si>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</si>
  <si>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</si>
  <si>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</si>
  <si>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</si>
  <si>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</si>
  <si>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</si>
  <si>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</si>
  <si>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</si>
  <si>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</si>
  <si>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</si>
  <si>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</si>
  <si>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</si>
  <si>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</si>
  <si>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</si>
  <si>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</si>
  <si>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</si>
  <si>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</si>
  <si>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</si>
  <si>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</si>
  <si>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</si>
  <si>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</si>
  <si>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</si>
  <si>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</si>
  <si>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</si>
  <si>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</si>
  <si>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</si>
  <si>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</si>
  <si>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</si>
  <si>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</si>
  <si>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</si>
  <si>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</si>
  <si>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</si>
  <si>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</si>
  <si>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</si>
  <si>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</si>
  <si>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</si>
  <si>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</si>
  <si>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</si>
  <si>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</si>
  <si>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</si>
  <si>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</si>
  <si>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</si>
  <si>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</si>
  <si>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</si>
  <si>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</si>
  <si>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</si>
  <si>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</si>
  <si>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</si>
  <si>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</si>
  <si>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</si>
  <si>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</si>
  <si>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</si>
  <si>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</si>
  <si>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</si>
  <si>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</si>
  <si>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</si>
  <si>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</si>
  <si>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</si>
  <si>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</si>
  <si>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</si>
  <si>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</si>
  <si>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</si>
  <si>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</si>
  <si>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</si>
  <si>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</si>
  <si>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</si>
  <si>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</si>
  <si>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</si>
  <si>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</si>
  <si>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</si>
  <si>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</si>
  <si>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</si>
  <si>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</si>
  <si>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</si>
  <si>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</si>
  <si>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</si>
  <si>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</si>
  <si>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</si>
  <si>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</si>
  <si>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</si>
  <si>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</si>
  <si>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</si>
  <si>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</si>
  <si>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</si>
  <si>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</si>
  <si>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</si>
  <si>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</si>
  <si>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</si>
  <si>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</si>
  <si>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</si>
  <si>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</si>
  <si>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</si>
  <si>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</si>
  <si>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</si>
  <si>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</si>
  <si>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</si>
  <si>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</si>
  <si>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</si>
  <si>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</si>
  <si>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</si>
  <si>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</si>
  <si>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</si>
  <si>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</si>
  <si>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</si>
  <si>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</si>
  <si>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</si>
  <si>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</si>
  <si>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</si>
  <si>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</si>
  <si>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</si>
  <si>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</si>
  <si>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</si>
  <si>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</si>
  <si>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</si>
  <si>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</si>
  <si>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</si>
  <si>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</si>
  <si>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</si>
  <si>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</si>
  <si>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</si>
  <si>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</si>
  <si>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</si>
  <si>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</si>
  <si>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</si>
  <si>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</si>
  <si>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</si>
  <si>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</si>
  <si>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</si>
  <si>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</si>
  <si>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</si>
  <si>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</si>
  <si>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</si>
  <si>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</si>
  <si>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</si>
  <si>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</si>
  <si>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</si>
  <si>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</si>
  <si>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</si>
  <si>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</si>
  <si>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</si>
  <si>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</si>
  <si>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</si>
  <si>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</si>
  <si>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</si>
  <si>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</si>
  <si>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</si>
  <si>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</si>
  <si>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</si>
  <si>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</si>
  <si>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</si>
  <si>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</si>
  <si>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</si>
  <si>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</si>
  <si>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</si>
  <si>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</si>
  <si>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</si>
  <si>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</si>
  <si>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</si>
  <si>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</si>
  <si>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</si>
  <si>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</si>
  <si>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</si>
  <si>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</si>
  <si>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</si>
  <si>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</si>
  <si>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</si>
  <si>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</si>
  <si>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</si>
  <si>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</si>
  <si>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</si>
  <si>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</si>
  <si>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</si>
  <si>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</si>
  <si>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</si>
  <si>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</si>
  <si>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</si>
  <si>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</si>
  <si>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</si>
  <si>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</si>
  <si>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</si>
  <si>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</si>
  <si>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</si>
  <si>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</si>
  <si>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</si>
  <si>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</si>
  <si>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</si>
  <si>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</si>
  <si>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</si>
  <si>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</si>
  <si>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</si>
  <si>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</si>
  <si>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</si>
  <si>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</si>
  <si>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</si>
  <si>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</si>
  <si>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</si>
  <si>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</si>
  <si>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</si>
  <si>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</si>
  <si>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</si>
  <si>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</si>
  <si>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</si>
  <si>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</si>
  <si>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</si>
  <si>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</si>
  <si>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</si>
  <si>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</si>
  <si>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</si>
  <si>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</si>
  <si>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</si>
  <si>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</si>
  <si>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</si>
  <si>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</si>
  <si>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</si>
  <si>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</si>
  <si>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</si>
  <si>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</si>
  <si>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</si>
  <si>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</si>
  <si>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</si>
  <si>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</si>
  <si>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</si>
  <si>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</si>
  <si>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</si>
  <si>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</si>
  <si>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</si>
  <si>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</si>
  <si>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</si>
  <si>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</si>
  <si>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</si>
  <si>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</si>
  <si>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</si>
  <si>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</si>
  <si>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</si>
  <si>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</si>
  <si>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</si>
  <si>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</si>
  <si>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</si>
  <si>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</si>
  <si>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</si>
  <si>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</si>
  <si>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</si>
  <si>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</si>
  <si>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</si>
  <si>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</si>
  <si>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</si>
  <si>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</si>
  <si>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</si>
  <si>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</si>
  <si>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</si>
  <si>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</si>
  <si>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</si>
  <si>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</si>
  <si>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</si>
  <si>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</si>
  <si>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</si>
  <si>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</si>
  <si>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</si>
  <si>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</si>
  <si>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</si>
  <si>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</si>
  <si>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</si>
  <si>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</si>
  <si>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</si>
  <si>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</si>
  <si>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</si>
  <si>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</si>
  <si>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</si>
  <si>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</si>
  <si>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</si>
  <si>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</si>
  <si>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</si>
  <si>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</si>
  <si>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</si>
  <si>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</si>
  <si>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</si>
  <si>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</si>
  <si>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</si>
  <si>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</si>
  <si>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</si>
  <si>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</si>
  <si>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</si>
  <si>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</si>
  <si>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</si>
  <si>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</si>
  <si>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</si>
  <si>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</si>
  <si>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</si>
  <si>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</si>
  <si>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</si>
  <si>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</si>
  <si>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</si>
  <si>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</si>
  <si>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</si>
  <si>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</si>
  <si>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</si>
  <si>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</si>
  <si>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</si>
  <si>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</si>
  <si>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</si>
  <si>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</si>
  <si>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</si>
  <si>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</si>
  <si>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</si>
  <si>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</si>
  <si>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</si>
  <si>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</si>
  <si>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</si>
  <si>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</si>
  <si>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</si>
  <si>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</si>
  <si>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</si>
  <si>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</si>
  <si>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</si>
  <si>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</si>
  <si>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</si>
  <si>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</si>
  <si>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</si>
  <si>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</si>
  <si>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</si>
  <si>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</si>
  <si>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</si>
  <si>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</si>
  <si>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</si>
  <si>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</si>
  <si>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</si>
  <si>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</si>
  <si>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</si>
  <si>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</si>
  <si>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</si>
  <si>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</si>
  <si>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</si>
  <si>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</si>
  <si>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</si>
  <si>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</si>
  <si>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</si>
  <si>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</si>
  <si>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</si>
  <si>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</si>
  <si>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</si>
  <si>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</si>
  <si>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</si>
  <si>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</si>
  <si>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</si>
  <si>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</si>
  <si>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</si>
  <si>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</si>
  <si>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</si>
  <si>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</si>
  <si>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</si>
  <si>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</si>
  <si>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</si>
  <si>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</si>
  <si>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</si>
  <si>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</si>
  <si>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</si>
  <si>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</si>
  <si>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</si>
  <si>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</si>
  <si>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</si>
  <si>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</si>
  <si>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</si>
  <si>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</si>
  <si>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</si>
  <si>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</si>
  <si>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</si>
  <si>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</si>
  <si>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</si>
  <si>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</si>
  <si>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</si>
  <si>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</si>
  <si>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</si>
  <si>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</si>
  <si>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</si>
  <si>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</si>
  <si>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</si>
  <si>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</si>
  <si>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</si>
  <si>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</si>
  <si>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</si>
  <si>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</si>
  <si>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</si>
  <si>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</si>
  <si>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</si>
  <si>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</si>
  <si>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</si>
  <si>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</si>
  <si>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</si>
  <si>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</si>
  <si>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</si>
  <si>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</si>
  <si>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</si>
  <si>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</si>
  <si>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</si>
  <si>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</si>
  <si>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</si>
  <si>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</si>
  <si>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</si>
  <si>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</si>
  <si>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</si>
  <si>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</si>
  <si>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</si>
  <si>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</si>
  <si>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</si>
  <si>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</si>
  <si>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</si>
  <si>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</si>
  <si>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</si>
  <si>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</si>
  <si>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</si>
  <si>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</si>
  <si>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</si>
  <si>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</si>
  <si>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</si>
  <si>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</si>
  <si>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</si>
  <si>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</si>
  <si>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</si>
  <si>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</si>
  <si>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</si>
  <si>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</si>
  <si>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</si>
  <si>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</si>
  <si>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</si>
  <si>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</si>
  <si>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</si>
  <si>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</si>
  <si>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</si>
  <si>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</si>
  <si>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</si>
  <si>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</si>
  <si>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</si>
  <si>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</si>
  <si>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</si>
  <si>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</si>
  <si>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</si>
  <si>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</si>
  <si>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</si>
  <si>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</si>
  <si>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</si>
  <si>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</si>
  <si>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</si>
  <si>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</si>
  <si>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</si>
  <si>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</si>
  <si>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</si>
  <si>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</si>
  <si>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</si>
  <si>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</si>
  <si>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</si>
  <si>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</si>
  <si>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</si>
  <si>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</si>
  <si>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</si>
  <si>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</si>
  <si>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</si>
  <si>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</si>
  <si>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</si>
  <si>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</si>
  <si>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</si>
  <si>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</si>
  <si>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</si>
  <si>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</si>
  <si>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</si>
  <si>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</si>
  <si>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</si>
  <si>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</si>
  <si>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</si>
  <si>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</si>
  <si>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</si>
  <si>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</si>
  <si>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</si>
  <si>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</si>
  <si>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</si>
  <si>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</si>
  <si>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</si>
  <si>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</si>
  <si>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</si>
  <si>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</si>
  <si>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</si>
  <si>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</si>
  <si>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</si>
  <si>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</si>
  <si>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</si>
  <si>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</si>
  <si>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</si>
  <si>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</si>
  <si>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</si>
  <si>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</si>
  <si>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</si>
  <si>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</si>
  <si>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</si>
  <si>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</si>
  <si>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</si>
  <si>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</si>
  <si>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</si>
  <si>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</si>
  <si>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</si>
  <si>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</si>
  <si>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</si>
  <si>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</si>
  <si>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</si>
  <si>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</si>
  <si>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</si>
  <si>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</si>
  <si>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</si>
  <si>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</si>
  <si>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</si>
  <si>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</si>
  <si>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</si>
  <si>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</si>
  <si>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</si>
  <si>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</si>
  <si>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</si>
  <si>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</si>
  <si>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</si>
  <si>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</si>
  <si>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</si>
  <si>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</si>
  <si>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</si>
  <si>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</si>
  <si>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</si>
  <si>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</si>
  <si>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</si>
  <si>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</si>
  <si>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</si>
  <si>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</si>
  <si>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</si>
  <si>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</si>
  <si>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</si>
  <si>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</si>
  <si>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</si>
  <si>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</si>
  <si>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</si>
  <si>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</si>
  <si>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</si>
  <si>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</si>
  <si>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</si>
  <si>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</si>
  <si>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</si>
  <si>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</si>
  <si>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</si>
  <si>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</si>
  <si>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</si>
  <si>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</si>
  <si>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</si>
  <si>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</si>
  <si>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</si>
  <si>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</si>
  <si>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</si>
  <si>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</si>
  <si>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</si>
  <si>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</si>
  <si>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</si>
  <si>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</si>
  <si>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</si>
  <si>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</si>
  <si>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</si>
  <si>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</si>
  <si>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</si>
  <si>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</si>
  <si>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</si>
  <si>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</si>
  <si>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</si>
  <si>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</si>
  <si>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</si>
  <si>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</si>
  <si>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</si>
  <si>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</si>
  <si>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</si>
  <si>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</si>
  <si>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</si>
  <si>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</si>
  <si>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</si>
  <si>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</si>
  <si>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</si>
  <si>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</si>
  <si>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</si>
  <si>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</si>
  <si>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</si>
  <si>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</si>
  <si>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</si>
  <si>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</si>
  <si>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</si>
  <si>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</si>
  <si>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</si>
  <si>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</si>
  <si>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</si>
  <si>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</si>
  <si>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</si>
  <si>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</si>
  <si>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</si>
  <si>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</si>
  <si>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</si>
  <si>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</si>
  <si>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</si>
  <si>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</si>
  <si>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</si>
  <si>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</si>
  <si>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</si>
  <si>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</si>
  <si>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</si>
  <si>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</si>
  <si>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</si>
  <si>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</si>
  <si>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</si>
  <si>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</si>
  <si>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</si>
  <si>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</si>
  <si>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</si>
  <si>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</si>
  <si>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</si>
  <si>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</si>
  <si>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</si>
  <si>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</si>
  <si>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</si>
  <si>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</si>
  <si>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</si>
  <si>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</si>
  <si>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</si>
  <si>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</si>
  <si>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</si>
  <si>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</si>
  <si>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</si>
  <si>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</si>
  <si>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</si>
  <si>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</si>
  <si>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</si>
  <si>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</si>
  <si>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</si>
  <si>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</si>
  <si>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</si>
  <si>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</si>
  <si>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</si>
  <si>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</si>
  <si>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</si>
  <si>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</si>
  <si>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</si>
  <si>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</si>
  <si>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</si>
  <si>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</si>
  <si>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</si>
  <si>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</si>
  <si>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</si>
  <si>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</si>
  <si>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</si>
  <si>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</si>
  <si>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</si>
  <si>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</si>
  <si>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</si>
  <si>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</si>
  <si>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</si>
  <si>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</si>
  <si>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</si>
  <si>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</si>
  <si>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</si>
  <si>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</si>
  <si>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</si>
  <si>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</si>
  <si>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</si>
  <si>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</si>
  <si>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</si>
  <si>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</si>
  <si>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</si>
  <si>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</si>
  <si>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</si>
  <si>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</si>
  <si>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</si>
  <si>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</si>
  <si>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</si>
  <si>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</si>
  <si>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</si>
  <si>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</si>
  <si>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</si>
  <si>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</si>
  <si>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</si>
  <si>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</si>
  <si>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</si>
  <si>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</si>
  <si>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</si>
  <si>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</si>
  <si>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</si>
  <si>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</si>
  <si>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</si>
  <si>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</si>
  <si>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</si>
  <si>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</si>
  <si>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</si>
  <si>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</si>
  <si>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</si>
  <si>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</si>
  <si>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</si>
  <si>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</si>
  <si>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</si>
  <si>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</si>
  <si>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</si>
  <si>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</si>
  <si>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</si>
  <si>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</si>
  <si>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</si>
  <si>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</si>
  <si>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</si>
  <si>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</si>
  <si>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</si>
  <si>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</si>
  <si>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</si>
  <si>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</si>
  <si>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</si>
  <si>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</si>
  <si>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</si>
  <si>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</si>
  <si>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</si>
  <si>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</si>
  <si>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</si>
  <si>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</si>
  <si>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</si>
  <si>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</si>
  <si>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</si>
  <si>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</si>
  <si>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</si>
  <si>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</si>
  <si>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</si>
  <si>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</si>
  <si>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</si>
  <si>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</si>
  <si>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</si>
  <si>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</si>
  <si>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</si>
  <si>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</si>
  <si>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</si>
  <si>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</si>
  <si>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</si>
  <si>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</si>
  <si>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</si>
  <si>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</si>
  <si>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</si>
  <si>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</si>
  <si>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</si>
  <si>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</si>
  <si>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</si>
  <si>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</si>
  <si>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</si>
  <si>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</si>
  <si>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</si>
  <si>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</si>
  <si>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</si>
  <si>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</si>
  <si>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</si>
  <si>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</si>
  <si>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</si>
  <si>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</si>
  <si>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</si>
  <si>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</si>
  <si>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</si>
  <si>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</si>
  <si>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</si>
  <si>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</si>
  <si>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</si>
  <si>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</si>
  <si>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</si>
  <si>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</si>
  <si>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</si>
  <si>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</si>
  <si>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</si>
  <si>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</si>
  <si>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</si>
  <si>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</si>
  <si>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</si>
  <si>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</si>
  <si>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</si>
  <si>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</si>
  <si>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</si>
  <si>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</si>
  <si>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</si>
  <si>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</si>
  <si>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</si>
  <si>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</si>
  <si>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</si>
  <si>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</si>
  <si>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</si>
  <si>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</si>
  <si>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</si>
  <si>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</si>
  <si>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</si>
  <si>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</si>
  <si>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</si>
  <si>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</si>
  <si>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</si>
  <si>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</si>
  <si>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</si>
  <si>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</si>
  <si>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</si>
  <si>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</si>
  <si>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</si>
  <si>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</si>
  <si>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</si>
  <si>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</si>
  <si>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</si>
  <si>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</si>
  <si>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</si>
  <si>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</si>
  <si>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</si>
  <si>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</si>
  <si>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</si>
  <si>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</si>
  <si>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</si>
  <si>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</si>
  <si>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</si>
  <si>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</si>
  <si>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</si>
  <si>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</si>
  <si>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</si>
  <si>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</si>
  <si>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</si>
  <si>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</si>
  <si>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</si>
  <si>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</si>
  <si>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</si>
  <si>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</si>
  <si>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</si>
  <si>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</si>
  <si>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</si>
  <si>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</si>
  <si>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</si>
  <si>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</si>
  <si>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</si>
  <si>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</si>
  <si>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</si>
  <si>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</si>
  <si>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</si>
  <si>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</si>
  <si>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</si>
  <si>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</si>
  <si>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</si>
  <si>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</si>
  <si>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</si>
  <si>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</si>
  <si>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</si>
  <si>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</si>
  <si>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</si>
  <si>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</si>
  <si>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</si>
  <si>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</si>
  <si>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</si>
  <si>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</si>
  <si>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</si>
  <si>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</si>
  <si>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</si>
  <si>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</si>
  <si>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</si>
  <si>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</si>
  <si>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</si>
  <si>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</si>
  <si>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</si>
  <si>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</si>
  <si>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</si>
  <si>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</si>
  <si>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</si>
  <si>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</si>
  <si>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</si>
  <si>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</si>
  <si>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</si>
  <si>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</si>
  <si>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</si>
  <si>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</si>
  <si>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</si>
  <si>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</si>
  <si>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</si>
  <si>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</si>
  <si>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</si>
  <si>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</si>
  <si>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</si>
  <si>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</si>
  <si>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</si>
  <si>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</si>
  <si>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</si>
  <si>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</si>
  <si>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</si>
  <si>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</si>
  <si>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</si>
  <si>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</si>
  <si>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</si>
  <si>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</si>
  <si>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</si>
  <si>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</si>
  <si>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</si>
  <si>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</si>
  <si>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</si>
  <si>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</si>
  <si>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</si>
  <si>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</si>
  <si>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</si>
  <si>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</si>
  <si>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</si>
  <si>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</si>
  <si>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</si>
  <si>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</si>
  <si>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</si>
  <si>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</si>
  <si>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</si>
  <si>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</si>
  <si>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</si>
  <si>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</si>
  <si>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</si>
  <si>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</si>
  <si>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</si>
  <si>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</si>
  <si>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</si>
  <si>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</si>
  <si>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</si>
  <si>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</si>
  <si>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</si>
  <si>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</si>
  <si>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</si>
  <si>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</si>
  <si>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</si>
  <si>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</si>
  <si>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</si>
  <si>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</si>
  <si>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</si>
  <si>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</si>
  <si>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</si>
  <si>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</si>
  <si>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</si>
  <si>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</si>
  <si>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</si>
  <si>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</si>
  <si>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</si>
  <si>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</si>
  <si>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</si>
  <si>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</si>
  <si>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</si>
  <si>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</si>
  <si>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</si>
  <si>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</si>
  <si>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</si>
  <si>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</si>
  <si>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</si>
  <si>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</si>
  <si>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</si>
  <si>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</si>
  <si>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</si>
  <si>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</si>
  <si>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</si>
  <si>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</si>
  <si>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</si>
  <si>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</si>
  <si>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</si>
  <si>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</si>
  <si>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</si>
  <si>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</si>
  <si>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</si>
  <si>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</si>
  <si>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</si>
  <si>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</si>
  <si>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</si>
  <si>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</si>
  <si>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</si>
  <si>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</si>
  <si>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</si>
  <si>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</si>
  <si>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</si>
  <si>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</si>
  <si>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</si>
  <si>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</si>
  <si>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</si>
  <si>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</si>
  <si>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</si>
  <si>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</si>
  <si>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</si>
  <si>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</si>
  <si>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</si>
  <si>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</si>
  <si>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</si>
  <si>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</si>
  <si>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</si>
  <si>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</si>
  <si>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</si>
  <si>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</si>
  <si>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</si>
  <si>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</si>
  <si>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</si>
  <si>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</si>
  <si>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</si>
  <si>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</si>
  <si>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</si>
  <si>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</si>
  <si>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</si>
  <si>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</si>
  <si>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</si>
  <si>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</si>
  <si>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</si>
  <si>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</si>
  <si>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</si>
  <si>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</si>
  <si>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</si>
  <si>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</si>
  <si>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</si>
  <si>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</si>
  <si>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</si>
  <si>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</si>
  <si>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</si>
  <si>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</si>
  <si>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</si>
  <si>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</si>
  <si>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</si>
  <si>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</si>
  <si>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</si>
  <si>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</si>
  <si>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</si>
  <si>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</si>
  <si>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</si>
  <si>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</si>
  <si>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</si>
  <si>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</si>
  <si>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</si>
  <si>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</si>
  <si>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</si>
  <si>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</si>
  <si>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</si>
  <si>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</si>
  <si>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</si>
  <si>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</si>
  <si>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</si>
  <si>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</si>
  <si>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</si>
  <si>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</si>
  <si>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</si>
  <si>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</si>
  <si>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</si>
  <si>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</si>
  <si>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</si>
  <si>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</si>
  <si>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</si>
  <si>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</si>
  <si>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</si>
  <si>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</si>
  <si>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</si>
  <si>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</si>
  <si>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</si>
  <si>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</si>
  <si>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</si>
  <si>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</si>
  <si>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</si>
  <si>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</si>
  <si>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</si>
  <si>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</si>
  <si>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</si>
  <si>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</si>
  <si>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</si>
  <si>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</si>
  <si>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</si>
  <si>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</si>
  <si>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</si>
  <si>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</si>
  <si>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</si>
  <si>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</si>
  <si>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</si>
  <si>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</si>
  <si>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</si>
  <si>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</si>
  <si>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</si>
  <si>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</si>
  <si>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</si>
  <si>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</si>
  <si>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</si>
  <si>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</si>
  <si>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</si>
  <si>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</si>
  <si>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</si>
  <si>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</si>
  <si>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</si>
  <si>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</si>
  <si>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</si>
  <si>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</si>
  <si>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</si>
  <si>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</si>
  <si>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</si>
  <si>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</si>
  <si>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</si>
  <si>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</si>
  <si>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</si>
  <si>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</si>
  <si>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</si>
  <si>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</si>
  <si>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</si>
  <si>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</si>
  <si>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</si>
  <si>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</si>
  <si>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</si>
  <si>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</si>
  <si>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</si>
  <si>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</si>
  <si>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</si>
  <si>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</si>
  <si>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</si>
  <si>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</si>
  <si>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</si>
  <si>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</si>
  <si>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</si>
  <si>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</si>
  <si>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</si>
  <si>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</si>
  <si>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</si>
  <si>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</si>
  <si>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</si>
  <si>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</si>
  <si>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</si>
  <si>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</si>
  <si>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</si>
  <si>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</si>
  <si>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</si>
  <si>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</si>
  <si>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</si>
  <si>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</si>
  <si>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</si>
  <si>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</si>
  <si>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</si>
  <si>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</si>
  <si>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</si>
  <si>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</si>
  <si>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</si>
  <si>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</si>
  <si>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</si>
  <si>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</si>
  <si>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</si>
  <si>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</si>
  <si>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</si>
  <si>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</si>
  <si>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</si>
  <si>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</si>
  <si>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</si>
  <si>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</si>
  <si>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</si>
  <si>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</si>
  <si>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</si>
  <si>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</si>
  <si>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</si>
  <si>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</si>
  <si>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</si>
  <si>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</si>
  <si>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</si>
  <si>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</si>
  <si>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</si>
  <si>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</si>
  <si>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</si>
  <si>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</si>
  <si>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</si>
  <si>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</si>
  <si>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</si>
  <si>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</si>
  <si>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</si>
  <si>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</si>
  <si>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</si>
  <si>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</si>
  <si>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</si>
  <si>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</si>
  <si>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</si>
  <si>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</si>
  <si>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</si>
  <si>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</si>
  <si>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</si>
  <si>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</si>
  <si>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</si>
  <si>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</si>
  <si>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</si>
  <si>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</si>
  <si>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</si>
  <si>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</si>
  <si>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</si>
  <si>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</si>
  <si>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</si>
  <si>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</si>
  <si>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</si>
  <si>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</si>
  <si>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</si>
  <si>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</si>
  <si>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</si>
  <si>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</si>
  <si>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</si>
  <si>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</si>
  <si>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</si>
  <si>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</si>
  <si>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</si>
  <si>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</si>
  <si>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</si>
  <si>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</si>
  <si>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</si>
  <si>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</si>
  <si>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</si>
  <si>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</si>
  <si>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</si>
  <si>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</si>
  <si>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</si>
  <si>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</si>
  <si>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</si>
  <si>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</si>
  <si>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</si>
  <si>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</si>
  <si>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</si>
  <si>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</si>
  <si>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</si>
  <si>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</si>
  <si>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</si>
  <si>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</si>
  <si>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</si>
  <si>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</si>
  <si>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</si>
  <si>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</si>
  <si>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</si>
  <si>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</si>
  <si>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</si>
  <si>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</si>
  <si>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</si>
  <si>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</si>
  <si>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</si>
  <si>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</si>
  <si>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</si>
  <si>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</si>
  <si>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</si>
  <si>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</si>
  <si>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</si>
  <si>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</si>
  <si>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</si>
  <si>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</si>
  <si>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</si>
  <si>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</si>
  <si>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</si>
  <si>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</si>
  <si>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</si>
  <si>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</si>
  <si>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</si>
  <si>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</si>
  <si>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</si>
  <si>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</si>
  <si>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</si>
  <si>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</si>
  <si>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</si>
  <si>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</si>
  <si>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</si>
  <si>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</si>
  <si>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</si>
  <si>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</si>
  <si>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</si>
  <si>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</si>
  <si>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</si>
  <si>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</si>
  <si>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</si>
  <si>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</si>
  <si>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</si>
  <si>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</si>
  <si>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</si>
  <si>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</si>
  <si>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</si>
  <si>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</si>
  <si>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</si>
  <si>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</si>
  <si>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</si>
  <si>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</si>
  <si>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</si>
  <si>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</si>
  <si>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</si>
  <si>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</si>
  <si>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</si>
  <si>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</si>
  <si>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</si>
  <si>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</si>
  <si>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</si>
  <si>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</si>
  <si>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</si>
  <si>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</si>
  <si>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</si>
  <si>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</si>
  <si>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</si>
  <si>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</si>
  <si>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</si>
  <si>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</si>
  <si>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</si>
  <si>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</si>
  <si>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</si>
  <si>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</si>
  <si>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</si>
  <si>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</si>
  <si>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</si>
  <si>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</si>
  <si>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</si>
  <si>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</si>
  <si>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</si>
  <si>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</si>
  <si>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</si>
  <si>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</si>
  <si>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</si>
  <si>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</si>
  <si>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</si>
  <si>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</si>
  <si>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</si>
  <si>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</si>
  <si>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</si>
  <si>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</si>
  <si>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</si>
  <si>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</si>
  <si>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</si>
  <si>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</si>
  <si>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</si>
  <si>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</si>
  <si>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</si>
  <si>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</si>
  <si>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</si>
  <si>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</si>
  <si>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</si>
  <si>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</si>
  <si>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</si>
  <si>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</si>
  <si>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</si>
  <si>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</si>
  <si>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</si>
  <si>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</si>
  <si>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</si>
  <si>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</si>
  <si>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</si>
  <si>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</si>
  <si>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</si>
  <si>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</si>
  <si>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</si>
  <si>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</si>
  <si>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</si>
  <si>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</si>
  <si>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</si>
  <si>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</si>
  <si>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</si>
  <si>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</si>
  <si>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</si>
  <si>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</si>
  <si>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</si>
  <si>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</si>
  <si>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</si>
  <si>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</si>
  <si>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</si>
  <si>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</si>
  <si>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</si>
  <si>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</si>
  <si>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</si>
  <si>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</si>
  <si>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</si>
  <si>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</si>
  <si>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</si>
  <si>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</si>
  <si>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</si>
  <si>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</si>
  <si>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</si>
  <si>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</si>
  <si>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</si>
  <si>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</si>
  <si>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</si>
  <si>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</si>
  <si>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</si>
  <si>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</si>
  <si>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</si>
  <si>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</si>
  <si>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</si>
  <si>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</si>
  <si>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</si>
  <si>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</si>
  <si>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</si>
  <si>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</si>
  <si>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</si>
  <si>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</si>
  <si>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</si>
  <si>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</si>
  <si>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</si>
  <si>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</si>
  <si>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</si>
  <si>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</si>
  <si>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</si>
  <si>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</si>
  <si>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</si>
  <si>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</si>
  <si>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</si>
  <si>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</si>
  <si>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</si>
  <si>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</si>
  <si>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</si>
  <si>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</si>
  <si>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</si>
  <si>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</si>
  <si>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</si>
  <si>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</si>
  <si>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</si>
  <si>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</si>
  <si>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</si>
  <si>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</si>
  <si>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</si>
  <si>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</si>
  <si>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</si>
  <si>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</si>
  <si>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</si>
  <si>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</si>
  <si>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</si>
  <si>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</si>
  <si>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</si>
  <si>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</si>
  <si>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</si>
  <si>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</si>
  <si>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</si>
  <si>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</si>
  <si>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</si>
  <si>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</si>
  <si>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</si>
  <si>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</si>
  <si>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</si>
  <si>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</si>
  <si>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</si>
  <si>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</si>
  <si>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</si>
  <si>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</si>
  <si>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</si>
  <si>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</si>
  <si>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</si>
  <si>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</si>
  <si>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</si>
  <si>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</si>
  <si>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</si>
  <si>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</si>
  <si>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</si>
  <si>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</si>
  <si>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</si>
  <si>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</si>
  <si>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</si>
  <si>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</si>
  <si>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</si>
  <si>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</si>
  <si>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</si>
  <si>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</si>
  <si>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</si>
  <si>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</si>
  <si>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</si>
  <si>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</si>
  <si>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</si>
  <si>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</si>
  <si>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</si>
  <si>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</si>
  <si>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</si>
  <si>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</si>
  <si>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</si>
  <si>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</si>
  <si>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</si>
  <si>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</si>
  <si>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</si>
  <si>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</si>
  <si>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</si>
  <si>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</si>
  <si>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</si>
  <si>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</si>
  <si>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</si>
  <si>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</si>
  <si>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</si>
  <si>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</si>
  <si>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</si>
  <si>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</si>
  <si>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</si>
  <si>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</si>
  <si>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</si>
  <si>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</si>
  <si>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</si>
  <si>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</si>
  <si>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</si>
  <si>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</si>
  <si>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</si>
  <si>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</si>
  <si>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</si>
  <si>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</si>
  <si>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</si>
  <si>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</si>
  <si>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</si>
  <si>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</si>
  <si>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</si>
  <si>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</si>
  <si>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</si>
  <si>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</si>
  <si>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</si>
  <si>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</si>
  <si>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</si>
  <si>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</si>
  <si>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</si>
  <si>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</si>
  <si>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</si>
  <si>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</si>
  <si>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</si>
  <si>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</si>
  <si>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</si>
  <si>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</si>
  <si>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</si>
  <si>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</si>
  <si>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</si>
  <si>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</si>
  <si>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</si>
  <si>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</si>
  <si>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</si>
  <si>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</si>
  <si>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</si>
  <si>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</si>
  <si>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</si>
  <si>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</si>
  <si>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</si>
  <si>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</si>
  <si>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</si>
  <si>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</si>
  <si>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</si>
  <si>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</si>
  <si>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</si>
  <si>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</si>
  <si>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</si>
  <si>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</si>
  <si>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</si>
  <si>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</si>
  <si>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</si>
  <si>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</si>
  <si>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</si>
  <si>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</si>
  <si>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</si>
  <si>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</si>
  <si>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</si>
  <si>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</si>
  <si>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</si>
  <si>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</si>
  <si>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</si>
  <si>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</si>
  <si>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</si>
  <si>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</si>
  <si>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</si>
  <si>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</si>
  <si>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</si>
  <si>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</si>
  <si>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</si>
  <si>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</si>
  <si>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</si>
  <si>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</si>
  <si>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</si>
  <si>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</si>
  <si>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</si>
  <si>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</si>
  <si>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</si>
  <si>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</si>
  <si>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</si>
  <si>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</si>
  <si>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</si>
  <si>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</si>
  <si>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</si>
  <si>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</si>
  <si>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</si>
  <si>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</si>
  <si>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</si>
  <si>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</si>
  <si>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</si>
  <si>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</si>
  <si>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</si>
  <si>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</si>
  <si>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</si>
  <si>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</si>
  <si>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</si>
  <si>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</si>
  <si>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</si>
  <si>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</si>
  <si>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</si>
  <si>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</si>
  <si>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</si>
  <si>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</si>
  <si>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</si>
  <si>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</si>
  <si>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</si>
  <si>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</si>
  <si>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</si>
  <si>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</si>
  <si>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</si>
  <si>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</si>
  <si>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</si>
  <si>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</si>
  <si>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</si>
  <si>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</si>
  <si>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</si>
  <si>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</si>
  <si>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</si>
  <si>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</si>
  <si>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</si>
  <si>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</si>
  <si>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</si>
  <si>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</si>
  <si>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</si>
  <si>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</si>
  <si>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</si>
  <si>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</si>
  <si>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</si>
  <si>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</si>
  <si>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</si>
  <si>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</si>
  <si>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</si>
  <si>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</si>
  <si>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</si>
  <si>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</si>
  <si>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</si>
  <si>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</si>
  <si>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</si>
  <si>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</si>
  <si>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</si>
  <si>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</si>
  <si>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</si>
  <si>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</si>
  <si>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</si>
  <si>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</si>
  <si>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</si>
  <si>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</si>
  <si>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</si>
  <si>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</si>
  <si>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</si>
  <si>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</si>
  <si>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</si>
  <si>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</si>
  <si>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</si>
  <si>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</si>
  <si>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</si>
  <si>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</si>
  <si>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</si>
  <si>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</si>
  <si>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</si>
  <si>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</si>
  <si>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</si>
  <si>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</si>
  <si>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</si>
  <si>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</si>
  <si>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</si>
  <si>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</si>
  <si>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</si>
  <si>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</si>
  <si>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</si>
  <si>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</si>
  <si>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</si>
  <si>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</si>
  <si>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</si>
  <si>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</si>
  <si>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</si>
  <si>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</si>
  <si>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</si>
  <si>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</si>
  <si>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</si>
  <si>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</si>
  <si>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</si>
  <si>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</si>
  <si>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</si>
  <si>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</si>
  <si>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</si>
  <si>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</si>
  <si>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</si>
  <si>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</si>
  <si>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</si>
  <si>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</si>
  <si>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</si>
  <si>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</si>
  <si>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</si>
  <si>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</si>
  <si>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</si>
  <si>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</si>
  <si>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</si>
  <si>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</si>
  <si>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</si>
  <si>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</si>
  <si>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</si>
  <si>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</si>
  <si>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</si>
  <si>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</si>
  <si>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</si>
  <si>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</si>
  <si>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</si>
  <si>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</si>
  <si>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</si>
  <si>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</si>
  <si>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</si>
  <si>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</si>
  <si>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</si>
  <si>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</si>
  <si>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</si>
  <si>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</si>
  <si>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</si>
  <si>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</si>
  <si>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</si>
  <si>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</si>
  <si>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</si>
  <si>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</si>
  <si>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</si>
  <si>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</si>
  <si>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</si>
  <si>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</si>
  <si>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</si>
  <si>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</si>
  <si>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</si>
  <si>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</si>
  <si>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</si>
  <si>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</si>
  <si>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</si>
  <si>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</si>
  <si>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</si>
  <si>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</si>
  <si>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</si>
  <si>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</si>
  <si>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</si>
  <si>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</si>
  <si>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</si>
  <si>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</si>
  <si>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</si>
  <si>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</si>
  <si>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</si>
  <si>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</si>
  <si>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</si>
  <si>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</si>
  <si>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</si>
  <si>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</si>
  <si>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</si>
  <si>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</si>
  <si>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</si>
  <si>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</si>
  <si>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</si>
  <si>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</si>
  <si>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</si>
  <si>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</si>
  <si>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</si>
  <si>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</si>
  <si>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</si>
  <si>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</si>
  <si>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</si>
  <si>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</si>
  <si>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</si>
  <si>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</si>
  <si>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</si>
  <si>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</si>
  <si>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</si>
  <si>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</si>
  <si>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</si>
  <si>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</si>
  <si>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</si>
  <si>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</si>
  <si>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</si>
  <si>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</si>
  <si>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</si>
  <si>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</si>
  <si>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</si>
  <si>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</si>
  <si>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</si>
  <si>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</si>
  <si>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</si>
  <si>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</si>
  <si>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</si>
  <si>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</si>
  <si>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</si>
  <si>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</si>
  <si>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</si>
  <si>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</si>
  <si>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</si>
  <si>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</si>
  <si>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</si>
  <si>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</si>
  <si>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</si>
  <si>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</si>
  <si>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</si>
  <si>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</si>
  <si>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</si>
  <si>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</si>
  <si>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</si>
  <si>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</si>
  <si>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</si>
  <si>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</si>
  <si>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</si>
  <si>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</si>
  <si>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</si>
  <si>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</si>
  <si>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</si>
  <si>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</si>
  <si>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</si>
  <si>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</si>
  <si>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</si>
  <si>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</si>
  <si>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</si>
  <si>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</si>
  <si>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</si>
  <si>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</si>
  <si>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</si>
  <si>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</si>
  <si>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</si>
  <si>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</si>
  <si>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</si>
  <si>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</si>
  <si>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</si>
  <si>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</si>
  <si>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</si>
  <si>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</si>
  <si>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</si>
  <si>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</si>
  <si>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</si>
  <si>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</si>
  <si>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</si>
  <si>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</si>
  <si>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</si>
  <si>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</si>
  <si>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</si>
  <si>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</si>
  <si>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</si>
  <si>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</si>
  <si>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</si>
  <si>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</si>
  <si>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</si>
  <si>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</si>
  <si>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</si>
  <si>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</si>
  <si>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</si>
  <si>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</si>
  <si>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</si>
  <si>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</si>
  <si>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</si>
  <si>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</si>
  <si>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</si>
  <si>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</si>
  <si>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</si>
  <si>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</si>
  <si>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</si>
  <si>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</si>
  <si>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</si>
  <si>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</si>
  <si>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</si>
  <si>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</si>
  <si>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</si>
  <si>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</si>
  <si>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</si>
  <si>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</si>
  <si>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</si>
  <si>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</si>
  <si>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</si>
  <si>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</si>
  <si>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</si>
  <si>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</si>
  <si>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</si>
  <si>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</si>
  <si>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</si>
  <si>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</si>
  <si>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</si>
  <si>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</si>
  <si>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</si>
  <si>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</si>
  <si>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</si>
  <si>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</si>
  <si>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</si>
  <si>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</si>
  <si>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</si>
  <si>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</si>
  <si>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</si>
  <si>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</si>
  <si>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</si>
  <si>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</si>
  <si>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</si>
  <si>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</si>
  <si>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</si>
  <si>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</si>
  <si>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</si>
  <si>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</si>
  <si>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</si>
  <si>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</si>
  <si>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</si>
  <si>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</si>
  <si>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</si>
  <si>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</si>
  <si>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</si>
  <si>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</si>
  <si>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</si>
  <si>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</si>
  <si>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</si>
  <si>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</si>
  <si>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</si>
  <si>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</si>
  <si>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</si>
  <si>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</si>
  <si>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</si>
  <si>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</si>
  <si>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</si>
  <si>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</si>
  <si>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</si>
  <si>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</si>
  <si>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</si>
  <si>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</si>
  <si>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</si>
  <si>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</si>
  <si>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</si>
  <si>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</si>
  <si>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</si>
  <si>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</si>
  <si>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</si>
  <si>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</si>
  <si>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</si>
  <si>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</si>
  <si>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</si>
  <si>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</si>
  <si>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</si>
  <si>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</si>
  <si>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</si>
  <si>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</si>
  <si>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</si>
  <si>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</si>
  <si>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</si>
  <si>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</si>
  <si>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</si>
  <si>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</si>
  <si>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</si>
  <si>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</si>
  <si>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</si>
  <si>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</si>
  <si>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</si>
  <si>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</si>
  <si>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</si>
  <si>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</si>
  <si>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</si>
  <si>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</si>
  <si>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</si>
  <si>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</si>
  <si>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</si>
  <si>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</si>
  <si>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</si>
  <si>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</si>
  <si>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</si>
  <si>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</si>
  <si>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</si>
  <si>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</si>
  <si>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</si>
  <si>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</si>
  <si>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</si>
  <si>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</si>
  <si>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</si>
  <si>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</si>
  <si>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</si>
  <si>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</si>
  <si>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</si>
  <si>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</si>
  <si>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</si>
  <si>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</si>
  <si>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</si>
  <si>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</si>
  <si>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</si>
  <si>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</si>
  <si>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</si>
  <si>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</si>
  <si>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</si>
  <si>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</si>
  <si>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</si>
  <si>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</si>
  <si>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</si>
  <si>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</si>
  <si>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</si>
  <si>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</si>
  <si>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</si>
  <si>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</si>
  <si>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</si>
  <si>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</si>
  <si>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</si>
  <si>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</si>
  <si>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</si>
  <si>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</si>
  <si>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</si>
  <si>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</si>
  <si>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</si>
  <si>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</si>
  <si>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</si>
  <si>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</si>
  <si>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</si>
  <si>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</si>
  <si>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</si>
  <si>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</si>
  <si>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</si>
  <si>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</si>
  <si>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</si>
  <si>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</si>
  <si>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</si>
  <si>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</si>
  <si>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</si>
  <si>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</si>
  <si>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</si>
  <si>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</si>
  <si>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</si>
  <si>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</si>
  <si>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</si>
  <si>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</si>
  <si>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</si>
  <si>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</si>
  <si>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</si>
  <si>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</si>
  <si>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</si>
  <si>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</si>
  <si>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</si>
  <si>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</si>
  <si>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</si>
  <si>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</si>
  <si>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</si>
  <si>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</si>
  <si>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</si>
  <si>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</si>
  <si>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</si>
  <si>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</si>
  <si>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</si>
  <si>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</si>
  <si>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</si>
  <si>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</si>
  <si>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</si>
  <si>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</si>
  <si>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</si>
  <si>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</si>
  <si>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</si>
  <si>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</si>
  <si>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</si>
  <si>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</si>
  <si>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</si>
  <si>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</si>
  <si>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</si>
  <si>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</si>
  <si>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</si>
  <si>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</si>
  <si>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</si>
  <si>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</si>
  <si>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</si>
  <si>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</si>
  <si>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</si>
  <si>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</si>
  <si>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</si>
  <si>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</si>
  <si>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</si>
  <si>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</si>
  <si>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</si>
  <si>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</si>
  <si>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</si>
  <si>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</si>
  <si>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</si>
  <si>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</si>
  <si>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</si>
  <si>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</si>
  <si>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</si>
  <si>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</si>
  <si>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</si>
  <si>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</si>
  <si>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</si>
  <si>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</si>
  <si>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</si>
  <si>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</si>
  <si>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</si>
  <si>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</si>
  <si>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</si>
  <si>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</si>
  <si>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</si>
  <si>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</si>
  <si>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</si>
  <si>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</si>
  <si>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</si>
  <si>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</si>
  <si>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</si>
  <si>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</si>
  <si>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</si>
  <si>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</si>
  <si>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</si>
  <si>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</si>
  <si>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</si>
  <si>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</si>
  <si>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</si>
  <si>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</si>
  <si>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</si>
  <si>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</si>
  <si>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</si>
  <si>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</si>
  <si>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</si>
  <si>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</si>
  <si>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</si>
  <si>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</si>
  <si>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</si>
  <si>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</si>
  <si>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</si>
  <si>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</si>
  <si>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</si>
  <si>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</si>
  <si>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</si>
  <si>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</si>
  <si>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</si>
  <si>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</si>
  <si>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</si>
  <si>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</si>
  <si>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</si>
  <si>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</si>
  <si>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</si>
  <si>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</si>
  <si>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</si>
  <si>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</si>
  <si>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</si>
  <si>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</si>
  <si>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</si>
  <si>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</si>
  <si>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</si>
  <si>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</si>
  <si>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</si>
  <si>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</si>
  <si>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</si>
  <si>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</si>
  <si>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</si>
  <si>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</si>
  <si>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</si>
  <si>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</si>
  <si>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</si>
  <si>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</si>
  <si>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</si>
  <si>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</si>
  <si>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</si>
  <si>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</si>
  <si>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</si>
  <si>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</si>
  <si>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</si>
  <si>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</si>
  <si>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</si>
  <si>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</si>
  <si>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</si>
  <si>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</si>
  <si>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</si>
  <si>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</si>
  <si>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</si>
  <si>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</si>
  <si>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</si>
  <si>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</si>
  <si>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</si>
  <si>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</si>
  <si>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</si>
  <si>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</si>
  <si>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</si>
  <si>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</si>
  <si>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</si>
  <si>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</si>
  <si>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</si>
  <si>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</si>
  <si>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</si>
  <si>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</si>
  <si>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</si>
  <si>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</si>
  <si>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</si>
  <si>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</si>
  <si>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</si>
  <si>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</si>
  <si>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</si>
  <si>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</si>
  <si>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</si>
  <si>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</si>
  <si>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</si>
  <si>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</si>
  <si>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</si>
  <si>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</si>
  <si>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</si>
  <si>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</si>
  <si>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</si>
  <si>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</si>
  <si>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</si>
  <si>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</si>
  <si>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</si>
  <si>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</si>
  <si>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</si>
  <si>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</si>
  <si>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</si>
  <si>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</si>
  <si>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</si>
  <si>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</si>
  <si>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</si>
  <si>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</si>
  <si>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</si>
  <si>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</si>
  <si>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</si>
  <si>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</si>
  <si>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</si>
  <si>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</si>
  <si>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</si>
  <si>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</si>
  <si>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</si>
  <si>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</si>
  <si>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</si>
  <si>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</si>
  <si>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</si>
  <si>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</si>
  <si>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</si>
  <si>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</si>
  <si>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</si>
  <si>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</si>
  <si>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</si>
  <si>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</si>
  <si>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</si>
  <si>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</si>
  <si>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</si>
  <si>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</si>
  <si>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</si>
  <si>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</si>
  <si>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</si>
  <si>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</si>
  <si>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</si>
  <si>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</si>
  <si>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</si>
  <si>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</si>
  <si>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</si>
  <si>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</si>
  <si>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</si>
  <si>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</si>
  <si>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</si>
  <si>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</si>
  <si>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</si>
  <si>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</si>
  <si>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</si>
  <si>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</si>
  <si>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</si>
  <si>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</si>
  <si>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</si>
  <si>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</si>
  <si>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</si>
  <si>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</si>
  <si>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</si>
  <si>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</si>
  <si>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</si>
  <si>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</si>
  <si>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</si>
  <si>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</si>
  <si>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</si>
  <si>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</si>
  <si>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</si>
  <si>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</si>
  <si>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</si>
  <si>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</si>
  <si>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</si>
  <si>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</si>
  <si>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</si>
  <si>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</si>
  <si>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</si>
  <si>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</si>
  <si>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</si>
  <si>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</si>
  <si>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</si>
  <si>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</si>
  <si>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</si>
  <si>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</si>
  <si>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</si>
  <si>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</si>
  <si>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</si>
  <si>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</si>
  <si>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</si>
  <si>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</si>
  <si>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</si>
  <si>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</si>
  <si>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</si>
  <si>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</si>
  <si>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</si>
  <si>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</si>
  <si>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</si>
  <si>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</si>
  <si>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</si>
  <si>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</si>
  <si>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</si>
  <si>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</si>
  <si>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</si>
  <si>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</si>
  <si>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</si>
  <si>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</si>
  <si>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</si>
  <si>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</si>
  <si>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</si>
  <si>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</si>
  <si>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</si>
  <si>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</si>
  <si>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</si>
  <si>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</si>
  <si>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</si>
  <si>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</si>
  <si>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</si>
  <si>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</si>
  <si>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</si>
  <si>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</si>
  <si>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</si>
  <si>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</si>
  <si>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</si>
  <si>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</si>
  <si>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</si>
  <si>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</si>
  <si>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</si>
  <si>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</si>
  <si>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</si>
  <si>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</si>
  <si>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</si>
  <si>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</si>
  <si>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</si>
  <si>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</si>
  <si>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</si>
  <si>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</si>
  <si>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</si>
  <si>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</si>
  <si>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</si>
  <si>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</si>
  <si>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</si>
  <si>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</si>
  <si>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</si>
  <si>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</si>
  <si>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</si>
  <si>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</si>
  <si>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</si>
  <si>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</si>
  <si>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</si>
  <si>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</si>
  <si>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</si>
  <si>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</si>
  <si>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</si>
  <si>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</si>
  <si>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</si>
  <si>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</si>
  <si>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</si>
  <si>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</si>
  <si>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</si>
  <si>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</si>
  <si>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</si>
  <si>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</si>
  <si>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</si>
  <si>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</si>
  <si>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</si>
  <si>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</si>
  <si>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</si>
  <si>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</si>
  <si>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</si>
  <si>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</si>
  <si>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</si>
  <si>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</si>
  <si>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</si>
  <si>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</si>
  <si>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</si>
  <si>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</si>
  <si>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</si>
  <si>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</si>
  <si>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</si>
  <si>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</si>
  <si>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</si>
  <si>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</si>
  <si>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</si>
  <si>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</si>
  <si>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</si>
  <si>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</si>
  <si>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</si>
  <si>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</si>
  <si>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</si>
  <si>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</si>
  <si>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</si>
  <si>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</si>
  <si>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</si>
  <si>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</si>
  <si>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</si>
  <si>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</si>
  <si>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</si>
  <si>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</si>
  <si>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</si>
  <si>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</si>
  <si>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</si>
  <si>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</si>
  <si>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</si>
  <si>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</si>
  <si>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</si>
  <si>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</si>
  <si>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</si>
  <si>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</si>
  <si>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</si>
  <si>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</si>
  <si>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</si>
  <si>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</si>
  <si>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</si>
  <si>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</si>
  <si>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</si>
  <si>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</si>
  <si>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</si>
  <si>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</si>
  <si>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</si>
  <si>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</si>
  <si>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</si>
  <si>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</si>
  <si>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</si>
  <si>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</si>
  <si>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</si>
  <si>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</si>
  <si>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</si>
  <si>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</si>
  <si>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</si>
  <si>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</si>
  <si>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</si>
  <si>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</si>
  <si>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</si>
  <si>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</si>
  <si>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</si>
  <si>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</si>
  <si>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</si>
  <si>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</si>
  <si>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</si>
  <si>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</si>
  <si>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</si>
  <si>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</si>
  <si>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</si>
  <si>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</si>
  <si>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</si>
  <si>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</si>
  <si>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</si>
  <si>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</si>
  <si>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</si>
  <si>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</si>
  <si>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</si>
  <si>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</si>
  <si>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</si>
  <si>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</si>
  <si>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</si>
  <si>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</si>
  <si>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</si>
  <si>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</si>
  <si>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</si>
  <si>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</si>
  <si>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</si>
  <si>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</si>
  <si>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</si>
  <si>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</si>
  <si>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</si>
  <si>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</si>
  <si>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</si>
  <si>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</si>
  <si>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</si>
  <si>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</si>
  <si>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</si>
  <si>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</si>
  <si>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</si>
  <si>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</si>
  <si>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</si>
  <si>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</si>
  <si>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</si>
  <si>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</si>
  <si>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</si>
  <si>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</si>
  <si>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</si>
  <si>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</si>
  <si>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</si>
  <si>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</si>
  <si>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</si>
  <si>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</si>
  <si>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</si>
  <si>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</si>
  <si>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</si>
  <si>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</si>
  <si>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</si>
  <si>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</si>
  <si>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</si>
  <si>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</si>
  <si>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</si>
  <si>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</si>
  <si>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</si>
  <si>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</si>
  <si>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</si>
  <si>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</si>
  <si>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</si>
  <si>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</si>
  <si>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</si>
  <si>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</si>
  <si>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</si>
  <si>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</si>
  <si>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</si>
  <si>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</si>
  <si>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</si>
  <si>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</si>
  <si>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</si>
  <si>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</si>
  <si>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</si>
  <si>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</si>
  <si>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</si>
  <si>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</si>
  <si>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</si>
  <si>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</si>
  <si>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</si>
  <si>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</si>
  <si>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</si>
  <si>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</si>
  <si>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</si>
  <si>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</si>
  <si>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</si>
  <si>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</si>
  <si>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</si>
  <si>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</si>
  <si>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</si>
  <si>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</si>
  <si>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</si>
  <si>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</si>
  <si>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</si>
  <si>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</si>
  <si>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</si>
  <si>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</si>
  <si>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</si>
  <si>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</si>
  <si>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</si>
  <si>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</si>
  <si>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</si>
  <si>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</si>
  <si>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</si>
  <si>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</si>
  <si>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</si>
  <si>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</si>
  <si>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</si>
  <si>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</si>
  <si>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</si>
  <si>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</si>
  <si>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</si>
  <si>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</si>
  <si>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</si>
  <si>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</si>
  <si>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</si>
  <si>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</si>
  <si>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</si>
  <si>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</si>
  <si>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</si>
  <si>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</si>
  <si>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</si>
  <si>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</si>
  <si>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</si>
  <si>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</si>
  <si>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</si>
  <si>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</si>
  <si>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</si>
  <si>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</si>
  <si>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</si>
  <si>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</si>
  <si>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</si>
  <si>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</si>
  <si>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</si>
  <si>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</si>
  <si>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</si>
  <si>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</si>
  <si>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</si>
  <si>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</si>
  <si>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</si>
  <si>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</si>
  <si>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</si>
  <si>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</si>
  <si>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</si>
  <si>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</si>
  <si>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</si>
  <si>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</si>
  <si>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</si>
  <si>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</si>
  <si>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</si>
  <si>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</si>
  <si>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</si>
  <si>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</si>
  <si>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</si>
  <si>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</si>
  <si>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</si>
  <si>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</si>
  <si>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</si>
  <si>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</si>
  <si>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</si>
  <si>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</si>
  <si>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</si>
  <si>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</si>
  <si>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</si>
  <si>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</si>
  <si>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</si>
  <si>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</si>
  <si>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</si>
  <si>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</si>
  <si>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</si>
  <si>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</si>
  <si>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</si>
  <si>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</si>
  <si>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</si>
  <si>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</si>
  <si>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</si>
  <si>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</si>
  <si>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</si>
  <si>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</si>
  <si>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</si>
  <si>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</si>
  <si>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</si>
  <si>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</si>
  <si>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</si>
  <si>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</si>
  <si>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</si>
  <si>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</si>
  <si>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</si>
  <si>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</si>
  <si>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</si>
  <si>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</si>
  <si>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</si>
  <si>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</si>
  <si>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</si>
  <si>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</si>
  <si>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</si>
  <si>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</si>
  <si>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</si>
  <si>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</si>
  <si>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</si>
  <si>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</si>
  <si>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</si>
  <si>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</si>
  <si>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</si>
  <si>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</si>
  <si>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</si>
  <si>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</si>
  <si>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</si>
  <si>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</si>
  <si>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</si>
  <si>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</si>
  <si>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</si>
  <si>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</si>
  <si>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</si>
  <si>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</si>
  <si>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</si>
  <si>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</si>
  <si>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</si>
  <si>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</si>
  <si>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</si>
  <si>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</si>
  <si>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</si>
  <si>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</si>
  <si>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</si>
  <si>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</si>
  <si>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</si>
  <si>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</si>
  <si>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</si>
  <si>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</si>
  <si>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</si>
  <si>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</si>
  <si>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</si>
  <si>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</si>
  <si>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</si>
  <si>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</si>
  <si>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</si>
  <si>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</si>
  <si>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</si>
  <si>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</si>
  <si>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</si>
  <si>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</si>
  <si>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</si>
  <si>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</si>
  <si>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</si>
  <si>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</si>
  <si>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</si>
  <si>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</si>
  <si>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</si>
  <si>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</si>
  <si>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</si>
  <si>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</si>
  <si>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</si>
  <si>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</si>
  <si>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</si>
  <si>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</si>
  <si>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</si>
  <si>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</si>
  <si>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</si>
  <si>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</si>
  <si>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</si>
  <si>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</si>
  <si>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</si>
  <si>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</si>
  <si>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</si>
  <si>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</si>
  <si>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</si>
  <si>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</si>
  <si>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</si>
  <si>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</si>
  <si>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</si>
  <si>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</si>
  <si>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</si>
  <si>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</si>
  <si>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</si>
  <si>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</si>
  <si>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</si>
  <si>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</si>
  <si>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</si>
  <si>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</si>
  <si>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</si>
  <si>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</si>
  <si>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</si>
  <si>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</si>
  <si>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</si>
  <si>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</si>
  <si>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</si>
  <si>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</si>
  <si>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</si>
  <si>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</si>
  <si>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</si>
  <si>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</si>
  <si>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</si>
  <si>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</si>
  <si>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</si>
  <si>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</si>
  <si>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</si>
  <si>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</si>
  <si>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</si>
  <si>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</si>
  <si>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</si>
  <si>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</si>
  <si>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</si>
  <si>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</si>
  <si>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</si>
  <si>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</si>
  <si>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</si>
  <si>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</si>
  <si>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</si>
  <si>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</si>
  <si>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</si>
  <si>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</si>
  <si>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</si>
  <si>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</si>
  <si>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</si>
  <si>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</si>
  <si>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</si>
  <si>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</si>
  <si>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</si>
  <si>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</si>
  <si>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</si>
  <si>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</si>
  <si>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</si>
  <si>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</si>
  <si>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</si>
  <si>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</si>
  <si>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</si>
  <si>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</si>
  <si>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</si>
  <si>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</si>
  <si>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</si>
  <si>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</si>
  <si>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</si>
  <si>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</si>
  <si>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</si>
  <si>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</si>
  <si>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</si>
  <si>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</si>
  <si>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</si>
  <si>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</si>
  <si>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</si>
  <si>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</si>
  <si>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</si>
  <si>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</si>
  <si>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</si>
  <si>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</si>
  <si>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</si>
  <si>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</si>
  <si>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</si>
  <si>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</si>
  <si>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</si>
  <si>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</si>
  <si>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</si>
  <si>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</si>
  <si>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</si>
  <si>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</si>
  <si>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</si>
  <si>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</si>
  <si>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</si>
  <si>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</si>
  <si>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</si>
  <si>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</si>
  <si>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</si>
  <si>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</si>
  <si>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</si>
  <si>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</si>
  <si>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</si>
  <si>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</si>
  <si>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</si>
  <si>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</si>
  <si>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</si>
  <si>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</si>
  <si>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</si>
  <si>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</si>
  <si>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</si>
  <si>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</si>
  <si>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</si>
  <si>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</si>
  <si>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</si>
  <si>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</si>
  <si>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</si>
  <si>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</si>
  <si>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</si>
  <si>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</si>
  <si>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</si>
  <si>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</si>
  <si>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</si>
  <si>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</si>
  <si>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</si>
  <si>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</si>
  <si>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</si>
  <si>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</si>
  <si>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</si>
  <si>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</si>
  <si>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</si>
  <si>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</si>
  <si>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</si>
  <si>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</si>
  <si>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</si>
  <si>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</si>
  <si>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</si>
  <si>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</si>
  <si>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</si>
  <si>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</si>
  <si>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</si>
  <si>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</si>
  <si>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</si>
  <si>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</si>
  <si>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</si>
  <si>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</si>
  <si>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</si>
  <si>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</si>
  <si>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</si>
  <si>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</si>
  <si>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</si>
  <si>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</si>
  <si>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</si>
  <si>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</si>
  <si>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</si>
  <si>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</si>
  <si>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</si>
  <si>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</si>
  <si>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</si>
  <si>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</si>
  <si>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</si>
  <si>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</si>
  <si>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</si>
  <si>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</si>
  <si>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</si>
  <si>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</si>
  <si>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</si>
  <si>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</si>
  <si>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</si>
  <si>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</si>
  <si>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</si>
  <si>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</si>
  <si>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</si>
  <si>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</si>
  <si>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</si>
  <si>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</si>
  <si>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</si>
  <si>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</si>
  <si>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</si>
  <si>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</si>
  <si>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</si>
  <si>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</si>
  <si>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</si>
  <si>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</si>
  <si>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</si>
  <si>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</si>
  <si>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</si>
  <si>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</si>
  <si>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</si>
  <si>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</si>
  <si>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</si>
  <si>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</si>
  <si>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</si>
  <si>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</si>
  <si>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</si>
  <si>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</si>
  <si>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</si>
  <si>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</si>
  <si>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</si>
  <si>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</si>
  <si>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</si>
  <si>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</si>
  <si>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</si>
  <si>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</si>
  <si>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</si>
  <si>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</si>
  <si>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</si>
  <si>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</si>
  <si>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</si>
  <si>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</si>
  <si>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</si>
  <si>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</si>
  <si>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</si>
  <si>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</si>
  <si>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</si>
  <si>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</si>
  <si>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</si>
  <si>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</si>
  <si>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</si>
  <si>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</si>
  <si>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</si>
  <si>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</si>
  <si>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</si>
  <si>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</si>
  <si>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</si>
  <si>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</si>
  <si>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</si>
  <si>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</si>
  <si>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</si>
  <si>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</si>
  <si>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</si>
  <si>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</si>
  <si>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</si>
  <si>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</si>
  <si>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</si>
  <si>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</si>
  <si>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</si>
  <si>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</si>
  <si>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</si>
  <si>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</si>
  <si>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</si>
  <si>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</si>
  <si>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</si>
  <si>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</si>
  <si>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</si>
  <si>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</si>
  <si>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</si>
  <si>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</si>
  <si>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</si>
  <si>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</si>
  <si>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</si>
  <si>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</si>
  <si>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</si>
  <si>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</si>
  <si>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</si>
  <si>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</si>
  <si>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</si>
  <si>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</si>
  <si>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</si>
  <si>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</si>
  <si>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</si>
  <si>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</si>
  <si>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</si>
  <si>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</si>
  <si>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</si>
  <si>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</si>
  <si>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</si>
  <si>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</si>
  <si>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</si>
  <si>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</si>
  <si>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</si>
  <si>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</si>
  <si>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</si>
  <si>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</si>
  <si>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</si>
  <si>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</si>
  <si>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</si>
  <si>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</si>
  <si>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</si>
  <si>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</si>
  <si>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</si>
  <si>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</si>
  <si>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</si>
  <si>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</si>
  <si>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</si>
  <si>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</si>
  <si>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</si>
  <si>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</si>
  <si>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</si>
  <si>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</si>
  <si>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</si>
  <si>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</si>
  <si>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</si>
  <si>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</si>
  <si>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</si>
  <si>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</si>
  <si>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</si>
  <si>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</si>
  <si>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</si>
  <si>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</si>
  <si>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</si>
  <si>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</si>
  <si>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</si>
  <si>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</si>
  <si>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</si>
  <si>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</si>
  <si>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</si>
  <si>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</si>
  <si>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</si>
  <si>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</si>
  <si>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</si>
  <si>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</si>
  <si>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</si>
  <si>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</si>
  <si>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</si>
  <si>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</si>
  <si>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</si>
  <si>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</si>
  <si>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</si>
  <si>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</si>
  <si>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</si>
  <si>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</si>
  <si>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</si>
  <si>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</si>
  <si>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</si>
  <si>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</si>
  <si>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</si>
  <si>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</si>
  <si>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</si>
  <si>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</si>
  <si>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</si>
  <si>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</si>
  <si>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</si>
  <si>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</si>
  <si>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</si>
  <si>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</si>
  <si>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</si>
  <si>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</si>
  <si>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</si>
  <si>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</si>
  <si>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</si>
  <si>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</si>
  <si>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</si>
  <si>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</si>
  <si>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</si>
  <si>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</si>
  <si>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</si>
  <si>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</si>
  <si>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</si>
  <si>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</si>
  <si>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</si>
  <si>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</si>
  <si>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</si>
  <si>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</si>
  <si>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</si>
  <si>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</si>
  <si>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</si>
  <si>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</si>
  <si>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</si>
  <si>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</si>
  <si>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</si>
  <si>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</si>
  <si>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</si>
  <si>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</si>
  <si>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</si>
  <si>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</si>
  <si>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</si>
  <si>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</si>
  <si>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</si>
  <si>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</si>
  <si>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</si>
  <si>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</si>
  <si>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</si>
  <si>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</si>
  <si>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</si>
  <si>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</si>
  <si>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</si>
  <si>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</si>
  <si>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</si>
  <si>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</si>
  <si>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</si>
  <si>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</si>
  <si>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</si>
  <si>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</si>
  <si>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</si>
  <si>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</si>
  <si>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</si>
  <si>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</si>
  <si>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</si>
  <si>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</si>
  <si>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</si>
  <si>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</si>
  <si>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</si>
  <si>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</si>
  <si>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</si>
  <si>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</si>
  <si>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</si>
  <si>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</si>
  <si>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</si>
  <si>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</si>
  <si>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</si>
  <si>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</si>
  <si>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</si>
  <si>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</si>
  <si>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</si>
  <si>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</si>
  <si>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</si>
  <si>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</si>
  <si>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</si>
  <si>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</si>
  <si>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</si>
  <si>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</si>
  <si>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</si>
  <si>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</si>
  <si>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</si>
  <si>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</si>
  <si>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</si>
  <si>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</si>
  <si>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</si>
  <si>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</si>
  <si>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</si>
  <si>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</si>
  <si>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</si>
  <si>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</si>
  <si>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</si>
  <si>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</si>
  <si>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</si>
  <si>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</si>
  <si>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</si>
  <si>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</si>
  <si>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</si>
  <si>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</si>
  <si>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</si>
  <si>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</si>
  <si>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</si>
  <si>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</si>
  <si>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</si>
  <si>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</si>
  <si>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</si>
  <si>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</si>
  <si>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</si>
  <si>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</si>
  <si>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</si>
  <si>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</si>
  <si>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</si>
  <si>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</si>
  <si>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</si>
  <si>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</si>
  <si>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</si>
  <si>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</si>
  <si>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</si>
  <si>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</si>
  <si>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</si>
  <si>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</si>
  <si>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</si>
  <si>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</si>
  <si>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</si>
  <si>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</si>
  <si>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</si>
  <si>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</si>
  <si>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</si>
  <si>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</si>
  <si>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</si>
  <si>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</si>
  <si>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</si>
  <si>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</si>
  <si>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</si>
  <si>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</si>
  <si>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</si>
  <si>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</si>
  <si>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</si>
  <si>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</si>
  <si>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</si>
  <si>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</si>
  <si>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</si>
  <si>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</si>
  <si>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</si>
  <si>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</si>
  <si>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</si>
  <si>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</si>
  <si>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</si>
  <si>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</si>
  <si>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</si>
  <si>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</si>
  <si>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</si>
  <si>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</si>
  <si>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</si>
  <si>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</si>
  <si>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</si>
  <si>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</si>
  <si>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</si>
  <si>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</si>
  <si>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</si>
  <si>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</si>
  <si>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</si>
  <si>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</si>
  <si>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</si>
  <si>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</si>
  <si>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</si>
  <si>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</si>
  <si>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</si>
  <si>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</si>
  <si>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</si>
  <si>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</si>
  <si>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</si>
  <si>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</si>
  <si>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</si>
  <si>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</si>
  <si>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</si>
  <si>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</si>
  <si>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</si>
  <si>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</si>
  <si>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</si>
  <si>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</si>
  <si>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</si>
  <si>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</si>
  <si>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</si>
  <si>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</si>
  <si>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</si>
  <si>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</si>
  <si>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</si>
  <si>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</si>
  <si>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</si>
  <si>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</si>
  <si>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</si>
  <si>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</si>
  <si>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</si>
  <si>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</si>
  <si>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</si>
  <si>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</si>
  <si>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</si>
  <si>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</si>
  <si>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</si>
  <si>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</si>
  <si>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</si>
  <si>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</si>
  <si>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</si>
  <si>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</si>
  <si>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</si>
  <si>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</si>
  <si>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</si>
  <si>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</si>
  <si>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</si>
  <si>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</si>
  <si>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</si>
  <si>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</si>
  <si>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</si>
  <si>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</si>
  <si>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</si>
  <si>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</si>
  <si>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</si>
  <si>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</si>
  <si>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</si>
  <si>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</si>
  <si>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</si>
  <si>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</si>
  <si>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</si>
  <si>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</si>
  <si>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</si>
  <si>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</si>
  <si>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</si>
  <si>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</si>
  <si>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</si>
  <si>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</si>
  <si>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</si>
  <si>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</si>
  <si>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</si>
  <si>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</si>
  <si>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</si>
  <si>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</si>
  <si>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</si>
  <si>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</si>
  <si>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</si>
  <si>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</si>
  <si>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</si>
  <si>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</si>
  <si>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</si>
  <si>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</si>
  <si>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</si>
  <si>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</si>
  <si>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</si>
  <si>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</si>
  <si>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</si>
  <si>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</si>
  <si>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</si>
  <si>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</si>
  <si>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</si>
  <si>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</si>
  <si>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</si>
  <si>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</si>
  <si>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</si>
  <si>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</si>
  <si>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</si>
  <si>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</si>
  <si>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</si>
  <si>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</si>
  <si>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</si>
  <si>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</si>
  <si>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</si>
  <si>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</si>
  <si>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</si>
  <si>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</si>
  <si>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</si>
  <si>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</si>
  <si>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</si>
  <si>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</si>
  <si>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</si>
  <si>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</si>
  <si>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</si>
  <si>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</si>
  <si>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</si>
  <si>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</si>
  <si>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</si>
  <si>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</si>
  <si>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</si>
  <si>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</si>
  <si>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</si>
  <si>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</si>
  <si>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</si>
  <si>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</si>
  <si>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</si>
  <si>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</si>
  <si>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</si>
  <si>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</si>
  <si>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</si>
  <si>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</si>
  <si>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</si>
  <si>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</si>
  <si>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</si>
  <si>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</si>
  <si>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</si>
  <si>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</si>
  <si>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</si>
  <si>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</si>
  <si>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</si>
  <si>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</si>
  <si>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</si>
  <si>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</si>
  <si>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</si>
  <si>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</si>
  <si>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</si>
  <si>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</si>
  <si>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</si>
  <si>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</si>
  <si>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</si>
  <si>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</si>
  <si>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</si>
  <si>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</si>
  <si>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</si>
  <si>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</si>
  <si>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</si>
  <si>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</si>
  <si>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</si>
  <si>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</si>
  <si>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</si>
  <si>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</si>
  <si>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</si>
  <si>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</si>
  <si>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</si>
  <si>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</si>
  <si>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</si>
  <si>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</si>
  <si>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</si>
  <si>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</si>
  <si>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</si>
  <si>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</si>
  <si>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</si>
  <si>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</si>
  <si>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</si>
  <si>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</si>
  <si>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</si>
  <si>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</si>
  <si>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</si>
  <si>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</si>
  <si>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</si>
  <si>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</si>
  <si>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</si>
  <si>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</si>
  <si>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</si>
  <si>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</si>
  <si>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</si>
  <si>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</si>
  <si>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</si>
  <si>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</si>
  <si>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</si>
  <si>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</si>
  <si>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</si>
  <si>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</si>
  <si>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</si>
  <si>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</si>
  <si>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</si>
  <si>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</si>
  <si>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</si>
  <si>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</si>
  <si>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</si>
  <si>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</si>
  <si>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</si>
  <si>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</si>
  <si>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</si>
  <si>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</si>
  <si>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</si>
  <si>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</si>
  <si>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</si>
  <si>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</si>
  <si>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</si>
  <si>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</si>
  <si>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</si>
  <si>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</si>
  <si>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</si>
  <si>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</si>
  <si>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</si>
  <si>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</si>
  <si>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</si>
  <si>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</si>
  <si>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</si>
  <si>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</si>
  <si>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</si>
  <si>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</si>
  <si>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</si>
  <si>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</si>
  <si>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</si>
  <si>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</si>
  <si>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</si>
  <si>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</si>
  <si>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</si>
  <si>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</si>
  <si>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</si>
  <si>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</si>
  <si>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</si>
  <si>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</si>
  <si>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</si>
  <si>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</si>
  <si>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</si>
  <si>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</si>
  <si>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</si>
  <si>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</si>
  <si>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</si>
  <si>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</si>
  <si>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</si>
  <si>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</si>
  <si>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</si>
  <si>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</si>
  <si>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</si>
  <si>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</si>
  <si>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</si>
  <si>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</si>
  <si>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</si>
  <si>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</si>
  <si>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</si>
  <si>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</si>
  <si>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</si>
  <si>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</si>
  <si>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</si>
  <si>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</si>
  <si>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</si>
  <si>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</si>
  <si>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</si>
  <si>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</si>
  <si>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</si>
  <si>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</si>
  <si>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</si>
  <si>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</si>
  <si>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</si>
  <si>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</si>
  <si>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</si>
  <si>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</si>
  <si>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</si>
  <si>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</si>
  <si>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</si>
  <si>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</si>
  <si>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</si>
  <si>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</si>
  <si>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</si>
  <si>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</si>
  <si>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</si>
  <si>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</si>
  <si>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</si>
  <si>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</si>
  <si>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</si>
  <si>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</si>
  <si>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</si>
  <si>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</si>
  <si>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</si>
  <si>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</si>
  <si>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</si>
  <si>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</si>
  <si>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</si>
  <si>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</si>
  <si>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</si>
  <si>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</si>
  <si>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</si>
  <si>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</si>
  <si>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</si>
  <si>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</si>
  <si>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</si>
  <si>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</si>
  <si>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</si>
  <si>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</si>
  <si>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</si>
  <si>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</si>
  <si>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</si>
  <si>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</si>
  <si>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</si>
  <si>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</si>
  <si>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</si>
  <si>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</si>
  <si>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</si>
  <si>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</si>
  <si>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</si>
  <si>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</si>
  <si>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</si>
  <si>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</si>
  <si>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</si>
  <si>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</si>
  <si>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</si>
  <si>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</si>
  <si>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</si>
  <si>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</si>
  <si>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</si>
  <si>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</si>
  <si>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</si>
  <si>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</si>
  <si>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</si>
  <si>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</si>
  <si>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</si>
  <si>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</si>
  <si>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</si>
  <si>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</si>
  <si>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</si>
  <si>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</si>
  <si>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</si>
  <si>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</si>
  <si>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</si>
  <si>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</si>
  <si>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</si>
  <si>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</si>
  <si>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</si>
  <si>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</si>
  <si>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</si>
  <si>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</si>
  <si>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</si>
  <si>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</si>
  <si>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</si>
  <si>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</si>
  <si>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</si>
  <si>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</si>
  <si>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</si>
  <si>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</si>
  <si>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</si>
  <si>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</si>
  <si>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</si>
  <si>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</si>
  <si>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</si>
  <si>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</si>
  <si>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</si>
  <si>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</si>
  <si>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</si>
  <si>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</si>
  <si>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</si>
  <si>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</si>
  <si>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</si>
  <si>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</si>
  <si>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</si>
  <si>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</si>
  <si>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</si>
  <si>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</si>
  <si>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</si>
  <si>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</si>
  <si>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</si>
  <si>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</si>
  <si>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</si>
  <si>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</si>
  <si>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</si>
  <si>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</si>
  <si>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</si>
  <si>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</si>
  <si>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</si>
  <si>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</si>
  <si>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</si>
  <si>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</si>
  <si>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</si>
  <si>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</si>
  <si>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</si>
  <si>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</si>
  <si>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</si>
  <si>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</si>
  <si>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</si>
  <si>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</si>
  <si>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</si>
  <si>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</si>
  <si>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</si>
  <si>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</si>
  <si>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</si>
  <si>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</si>
  <si>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</si>
  <si>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</si>
  <si>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</si>
  <si>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</si>
  <si>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</si>
  <si>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</si>
  <si>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</si>
  <si>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</si>
  <si>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</si>
  <si>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</si>
  <si>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</si>
  <si>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</si>
  <si>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</si>
  <si>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</si>
  <si>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</si>
  <si>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</si>
  <si>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</si>
  <si>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</si>
  <si>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</si>
  <si>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</si>
  <si>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</si>
  <si>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</si>
  <si>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</si>
  <si>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</si>
  <si>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</si>
  <si>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</si>
  <si>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</si>
  <si>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</si>
  <si>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</si>
  <si>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</si>
  <si>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</si>
  <si>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</si>
  <si>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</si>
  <si>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</si>
  <si>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</si>
  <si>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</si>
  <si>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</si>
  <si>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</si>
  <si>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</si>
  <si>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</si>
  <si>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</si>
  <si>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</si>
  <si>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</si>
  <si>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</si>
  <si>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</si>
  <si>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</si>
  <si>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</si>
  <si>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</si>
  <si>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</si>
  <si>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</si>
  <si>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</si>
  <si>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</si>
  <si>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</si>
  <si>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</si>
  <si>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</si>
  <si>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</si>
  <si>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</si>
  <si>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</si>
  <si>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</si>
  <si>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</si>
  <si>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</si>
  <si>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</si>
  <si>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</si>
  <si>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</si>
  <si>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</si>
  <si>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</si>
  <si>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</si>
  <si>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</si>
  <si>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</si>
  <si>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</si>
  <si>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</si>
  <si>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</si>
  <si>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</si>
  <si>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</si>
  <si>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</si>
  <si>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</si>
  <si>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</si>
  <si>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</si>
  <si>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</si>
  <si>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</si>
  <si>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</si>
  <si>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</si>
  <si>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</si>
  <si>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</si>
  <si>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</si>
  <si>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</si>
  <si>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</si>
  <si>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</si>
  <si>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</si>
  <si>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</si>
  <si>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</si>
  <si>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</si>
  <si>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</si>
  <si>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</si>
  <si>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</si>
  <si>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</si>
  <si>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</si>
  <si>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</si>
  <si>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</si>
  <si>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</si>
  <si>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</si>
  <si>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</si>
  <si>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</si>
  <si>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</si>
  <si>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</si>
  <si>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</si>
  <si>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</si>
  <si>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</si>
  <si>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</si>
  <si>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</si>
  <si>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</si>
  <si>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</si>
  <si>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</si>
  <si>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</si>
  <si>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</si>
  <si>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</si>
  <si>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</si>
  <si>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</si>
  <si>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</si>
  <si>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</si>
  <si>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</si>
  <si>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</si>
  <si>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</si>
  <si>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</si>
  <si>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</si>
  <si>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</si>
  <si>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</si>
  <si>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</si>
  <si>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</si>
  <si>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</si>
  <si>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</si>
  <si>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</si>
  <si>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</si>
  <si>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</si>
  <si>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</si>
  <si>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</si>
  <si>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</si>
  <si>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</si>
  <si>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</si>
  <si>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</si>
  <si>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</si>
  <si>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</si>
  <si>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</si>
  <si>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</si>
  <si>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</si>
  <si>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</si>
  <si>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</si>
  <si>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</si>
  <si>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</si>
  <si>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</si>
  <si>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</si>
  <si>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</si>
  <si>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</si>
  <si>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</si>
  <si>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</si>
  <si>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</si>
  <si>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</si>
  <si>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</si>
  <si>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</si>
  <si>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</si>
  <si>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</si>
  <si>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</si>
  <si>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</si>
  <si>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</si>
  <si>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</si>
  <si>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</si>
  <si>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</si>
  <si>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</si>
  <si>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</si>
  <si>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</si>
  <si>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</si>
  <si>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</si>
  <si>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</si>
  <si>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</si>
  <si>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</si>
  <si>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</si>
  <si>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</si>
  <si>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</si>
  <si>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</si>
  <si>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</si>
  <si>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</si>
  <si>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</si>
  <si>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</si>
  <si>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</si>
  <si>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</si>
  <si>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</si>
  <si>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</si>
  <si>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</si>
  <si>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</si>
  <si>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</si>
  <si>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</si>
  <si>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</si>
  <si>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</si>
  <si>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</si>
  <si>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</si>
  <si>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</si>
  <si>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</si>
  <si>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</si>
  <si>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</si>
  <si>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</si>
  <si>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</si>
  <si>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</si>
  <si>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</si>
  <si>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</si>
  <si>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</si>
  <si>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</si>
  <si>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</si>
  <si>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</si>
  <si>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</si>
  <si>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</si>
  <si>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</si>
  <si>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</si>
  <si>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</si>
  <si>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</si>
  <si>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</si>
  <si>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</si>
  <si>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</si>
  <si>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</si>
  <si>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</si>
  <si>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</si>
  <si>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</si>
  <si>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</si>
  <si>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</si>
  <si>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</si>
  <si>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</si>
  <si>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</si>
  <si>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</si>
  <si>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</si>
  <si>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</si>
  <si>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</si>
  <si>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</si>
  <si>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</si>
  <si>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</si>
  <si>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</si>
  <si>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</si>
  <si>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</si>
  <si>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</si>
  <si>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</si>
  <si>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</si>
  <si>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</si>
  <si>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</si>
  <si>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</si>
  <si>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</si>
  <si>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</si>
  <si>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</si>
  <si>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</si>
  <si>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</si>
  <si>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</si>
  <si>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</si>
  <si>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</si>
  <si>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</si>
  <si>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</si>
  <si>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</si>
  <si>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</si>
  <si>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</si>
  <si>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</si>
  <si>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</si>
  <si>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</si>
  <si>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</si>
  <si>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</si>
  <si>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</si>
  <si>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</si>
  <si>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</si>
  <si>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</si>
  <si>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</si>
  <si>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</si>
  <si>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</si>
  <si>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</si>
  <si>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</si>
  <si>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</si>
  <si>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</si>
  <si>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</si>
  <si>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</si>
  <si>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</si>
  <si>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</si>
  <si>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</si>
  <si>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</si>
  <si>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</si>
  <si>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</si>
  <si>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</si>
  <si>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</si>
  <si>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</si>
  <si>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</si>
  <si>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</si>
  <si>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</si>
  <si>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</si>
  <si>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</si>
  <si>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</si>
  <si>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</si>
  <si>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</si>
  <si>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</si>
  <si>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</si>
  <si>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</si>
  <si>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</si>
  <si>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</si>
  <si>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</si>
  <si>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</si>
  <si>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</si>
  <si>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</si>
  <si>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</si>
  <si>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</si>
  <si>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</si>
  <si>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</si>
  <si>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</si>
  <si>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</si>
  <si>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</si>
  <si>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</si>
  <si>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</si>
  <si>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</si>
  <si>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</si>
  <si>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</si>
  <si>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</si>
  <si>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</si>
  <si>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</si>
  <si>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</si>
  <si>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</si>
  <si>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</si>
  <si>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</si>
  <si>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</si>
  <si>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</si>
  <si>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</si>
  <si>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</si>
  <si>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</si>
  <si>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</si>
  <si>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</si>
  <si>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</si>
  <si>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</si>
  <si>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</si>
  <si>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</si>
  <si>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</si>
  <si>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</si>
  <si>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</si>
  <si>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</si>
  <si>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</si>
  <si>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</si>
  <si>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</si>
  <si>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</si>
  <si>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</si>
  <si>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</si>
  <si>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</si>
  <si>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</si>
  <si>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</si>
  <si>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</si>
  <si>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</si>
  <si>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</si>
  <si>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</si>
  <si>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</si>
  <si>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</si>
  <si>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</si>
  <si>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</si>
  <si>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</si>
  <si>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</si>
  <si>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</si>
  <si>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</si>
  <si>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</si>
  <si>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</si>
  <si>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</si>
  <si>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</si>
  <si>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</si>
  <si>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</si>
  <si>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</si>
  <si>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</si>
  <si>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</si>
  <si>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</si>
  <si>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</si>
  <si>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</si>
  <si>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</si>
  <si>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</si>
  <si>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</si>
  <si>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</si>
  <si>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</si>
  <si>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</si>
  <si>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</si>
  <si>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</si>
  <si>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</si>
  <si>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</si>
  <si>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</si>
  <si>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</si>
  <si>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</si>
  <si>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</si>
  <si>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</si>
  <si>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</si>
  <si>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</si>
  <si>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</si>
  <si>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</si>
  <si>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</si>
  <si>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</si>
  <si>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</si>
  <si>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</si>
  <si>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</si>
  <si>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</si>
  <si>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</si>
  <si>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</si>
  <si>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</si>
  <si>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</si>
  <si>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</si>
  <si>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</si>
  <si>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</si>
  <si>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</si>
  <si>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</si>
  <si>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</si>
  <si>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</si>
  <si>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</si>
  <si>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</si>
  <si>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</si>
  <si>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</si>
  <si>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</si>
  <si>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</si>
  <si>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</si>
  <si>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</si>
  <si>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</si>
  <si>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</si>
  <si>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</si>
  <si>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</si>
  <si>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</si>
  <si>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</si>
  <si>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</si>
  <si>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</si>
  <si>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</si>
  <si>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</si>
  <si>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</si>
  <si>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</si>
  <si>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</si>
  <si>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</si>
  <si>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</si>
  <si>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</si>
  <si>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</si>
  <si>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</si>
  <si>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</si>
  <si>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</si>
  <si>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</si>
  <si>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</si>
  <si>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</si>
  <si>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</si>
  <si>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</si>
  <si>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</si>
  <si>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</si>
  <si>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</si>
  <si>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</si>
  <si>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</si>
  <si>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</si>
  <si>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</si>
  <si>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</si>
  <si>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</si>
  <si>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</si>
  <si>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</si>
  <si>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</si>
  <si>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</si>
  <si>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</si>
  <si>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</si>
  <si>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</si>
  <si>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</si>
  <si>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</si>
  <si>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</si>
  <si>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</si>
  <si>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</si>
  <si>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</si>
  <si>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</si>
  <si>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</si>
  <si>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</si>
  <si>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</si>
  <si>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</si>
  <si>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</si>
  <si>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</si>
  <si>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</si>
  <si>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</si>
  <si>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</si>
  <si>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</si>
  <si>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</si>
  <si>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</si>
  <si>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</si>
  <si>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</si>
  <si>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</si>
  <si>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</si>
  <si>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</si>
  <si>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</si>
  <si>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</si>
  <si>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</si>
  <si>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</si>
  <si>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</si>
  <si>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</si>
  <si>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</si>
  <si>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</si>
  <si>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</si>
  <si>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</si>
  <si>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</si>
  <si>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</si>
  <si>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</si>
  <si>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</si>
  <si>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</si>
  <si>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</si>
  <si>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</si>
  <si>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</si>
  <si>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</si>
  <si>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</si>
  <si>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</si>
  <si>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</si>
  <si>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</si>
  <si>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</si>
  <si>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</si>
  <si>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</si>
  <si>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</si>
  <si>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</si>
  <si>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</si>
  <si>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</si>
  <si>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</si>
  <si>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</si>
  <si>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</si>
  <si>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</si>
  <si>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</si>
  <si>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</si>
  <si>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</si>
  <si>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</si>
  <si>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</si>
  <si>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</si>
  <si>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</si>
  <si>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</si>
  <si>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</si>
  <si>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</si>
  <si>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</si>
  <si>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</si>
  <si>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</si>
  <si>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</si>
  <si>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</si>
  <si>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</si>
  <si>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</si>
  <si>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</si>
  <si>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</si>
  <si>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</si>
  <si>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</si>
  <si>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</si>
  <si>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</si>
  <si>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</si>
  <si>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</si>
  <si>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</si>
  <si>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</si>
  <si>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</si>
  <si>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</si>
  <si>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</si>
  <si>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</si>
  <si>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</si>
  <si>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</si>
  <si>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</si>
  <si>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</si>
  <si>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</si>
  <si>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</si>
  <si>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</si>
  <si>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</si>
  <si>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</si>
  <si>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</si>
  <si>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</si>
  <si>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</si>
  <si>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</si>
  <si>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</si>
  <si>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</si>
  <si>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</si>
  <si>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</si>
  <si>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</si>
  <si>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</si>
  <si>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</si>
  <si>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</si>
  <si>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</si>
  <si>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</si>
  <si>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</si>
  <si>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</si>
  <si>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</si>
  <si>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</si>
  <si>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</si>
  <si>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</si>
  <si>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</si>
  <si>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</si>
  <si>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</si>
  <si>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</si>
  <si>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</si>
  <si>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</si>
  <si>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</si>
  <si>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</si>
  <si>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</si>
  <si>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</si>
  <si>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</si>
  <si>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</si>
  <si>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</si>
  <si>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</si>
  <si>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</si>
  <si>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</si>
  <si>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</si>
  <si>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</si>
  <si>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</si>
  <si>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</si>
  <si>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</si>
  <si>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</si>
  <si>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</si>
  <si>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</si>
  <si>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</si>
  <si>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</si>
  <si>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</si>
  <si>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</si>
  <si>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</si>
  <si>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</si>
  <si>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</si>
  <si>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</si>
  <si>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</si>
  <si>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</si>
  <si>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</si>
  <si>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</si>
  <si>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</si>
  <si>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</si>
  <si>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</si>
  <si>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</si>
  <si>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</si>
  <si>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</si>
  <si>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</si>
  <si>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</si>
  <si>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</si>
  <si>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</si>
  <si>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</si>
  <si>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</si>
  <si>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</si>
  <si>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</si>
  <si>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</si>
  <si>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</si>
  <si>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</si>
  <si>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</si>
  <si>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</si>
  <si>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</si>
  <si>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</si>
  <si>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</si>
  <si>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</si>
  <si>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</si>
  <si>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</si>
  <si>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</si>
  <si>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</si>
  <si>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</si>
  <si>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</si>
  <si>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</si>
  <si>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</si>
  <si>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</si>
  <si>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</si>
  <si>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</si>
  <si>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</si>
  <si>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</si>
  <si>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</si>
  <si>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</si>
  <si>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</si>
  <si>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</si>
  <si>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</si>
  <si>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</si>
  <si>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</si>
  <si>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</si>
  <si>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</si>
  <si>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</si>
  <si>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</si>
  <si>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</si>
  <si>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</si>
  <si>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</si>
  <si>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</si>
  <si>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</si>
  <si>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</si>
  <si>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</si>
  <si>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</si>
  <si>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</si>
  <si>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</si>
  <si>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</si>
  <si>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</si>
  <si>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</si>
  <si>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</si>
  <si>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</si>
  <si>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</si>
  <si>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</si>
  <si>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</si>
  <si>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</si>
  <si>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</si>
  <si>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</si>
  <si>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</si>
  <si>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</si>
  <si>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</si>
  <si>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</si>
  <si>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</si>
  <si>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</si>
  <si>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</si>
  <si>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</si>
  <si>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</si>
  <si>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</si>
  <si>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</si>
  <si>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</si>
  <si>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</si>
  <si>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</si>
  <si>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</si>
  <si>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</si>
  <si>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</si>
  <si>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</si>
  <si>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</si>
  <si>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</si>
  <si>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</si>
  <si>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</si>
  <si>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</si>
  <si>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</si>
  <si>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</si>
  <si>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</si>
  <si>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</si>
  <si>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</si>
  <si>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</si>
  <si>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</si>
  <si>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</si>
  <si>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</si>
  <si>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</si>
  <si>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</si>
  <si>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</si>
  <si>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</si>
  <si>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</si>
  <si>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</si>
  <si>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</si>
  <si>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</si>
  <si>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</si>
  <si>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</si>
  <si>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</si>
  <si>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</si>
  <si>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</si>
  <si>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</si>
  <si>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</si>
  <si>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</si>
  <si>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</si>
  <si>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</si>
  <si>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</si>
  <si>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</si>
  <si>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</si>
  <si>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</si>
  <si>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</si>
  <si>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</si>
  <si>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</si>
  <si>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</si>
  <si>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</si>
  <si>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</si>
  <si>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</si>
  <si>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</si>
  <si>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</si>
  <si>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</si>
  <si>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</si>
  <si>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</si>
  <si>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</si>
  <si>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</si>
  <si>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</si>
  <si>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</si>
  <si>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</si>
  <si>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</si>
  <si>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</si>
  <si>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</si>
  <si>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</si>
  <si>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</si>
  <si>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</si>
  <si>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</si>
  <si>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</si>
  <si>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</si>
  <si>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</si>
  <si>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</si>
  <si>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</si>
  <si>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</si>
  <si>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</si>
  <si>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</si>
  <si>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</si>
  <si>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</si>
  <si>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</si>
  <si>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</si>
  <si>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</si>
  <si>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</si>
  <si>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</si>
  <si>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</si>
  <si>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</si>
  <si>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</si>
  <si>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</si>
  <si>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</si>
  <si>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</si>
  <si>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</si>
  <si>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</si>
  <si>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</si>
  <si>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</si>
  <si>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</si>
  <si>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</si>
  <si>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</si>
  <si>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</si>
  <si>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</si>
  <si>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</si>
  <si>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</si>
  <si>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</si>
  <si>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</si>
  <si>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</si>
  <si>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</si>
  <si>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</si>
  <si>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</si>
  <si>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</si>
  <si>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</si>
  <si>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</si>
  <si>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</si>
  <si>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</si>
  <si>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</si>
  <si>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</si>
  <si>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</si>
  <si>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</si>
  <si>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</si>
  <si>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</si>
  <si>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</si>
  <si>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</si>
  <si>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</si>
  <si>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</si>
  <si>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</si>
  <si>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</si>
  <si>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</si>
  <si>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</si>
  <si>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</si>
  <si>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</si>
  <si>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</si>
  <si>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</si>
  <si>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</si>
  <si>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</si>
  <si>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</si>
  <si>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</si>
  <si>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</si>
  <si>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</si>
  <si>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</si>
  <si>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</si>
  <si>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</si>
  <si>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</si>
  <si>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</si>
  <si>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</si>
  <si>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</si>
  <si>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</si>
  <si>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</si>
  <si>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</si>
  <si>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</si>
  <si>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</si>
  <si>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</si>
  <si>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</si>
  <si>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</si>
  <si>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</si>
  <si>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</si>
  <si>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</si>
  <si>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</si>
  <si>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</si>
  <si>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</si>
  <si>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</si>
  <si>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</si>
  <si>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</si>
  <si>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</si>
  <si>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</si>
  <si>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</si>
  <si>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</si>
  <si>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</si>
  <si>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</si>
  <si>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</si>
  <si>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</si>
  <si>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</si>
  <si>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</si>
  <si>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</si>
  <si>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</si>
  <si>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</si>
  <si>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</si>
  <si>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</si>
  <si>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</si>
  <si>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</si>
  <si>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</si>
  <si>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</si>
  <si>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</si>
  <si>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</si>
  <si>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</si>
  <si>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</si>
  <si>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</si>
  <si>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</si>
  <si>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</si>
  <si>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</si>
  <si>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</si>
  <si>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</si>
  <si>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</si>
  <si>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</si>
  <si>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</si>
  <si>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</si>
  <si>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</si>
  <si>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</si>
  <si>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</si>
  <si>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</si>
  <si>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</si>
  <si>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</si>
  <si>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</si>
  <si>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</si>
  <si>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</si>
  <si>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</si>
  <si>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</si>
  <si>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</si>
  <si>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</si>
  <si>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</si>
  <si>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</si>
  <si>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</si>
  <si>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</si>
  <si>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</si>
  <si>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</si>
  <si>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</si>
  <si>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</si>
  <si>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</si>
  <si>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</si>
  <si>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</si>
  <si>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</si>
  <si>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</si>
  <si>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</si>
  <si>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</si>
  <si>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</si>
  <si>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</si>
  <si>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</si>
  <si>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</si>
  <si>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</si>
  <si>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</si>
  <si>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</si>
  <si>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</si>
  <si>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</si>
  <si>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</si>
  <si>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</si>
  <si>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</si>
  <si>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</si>
  <si>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</si>
  <si>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</si>
  <si>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</si>
  <si>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</si>
  <si>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</si>
  <si>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</si>
  <si>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</si>
  <si>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</si>
  <si>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</si>
  <si>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</si>
  <si>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</si>
  <si>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</si>
  <si>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</si>
  <si>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</si>
  <si>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</si>
  <si>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</si>
  <si>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</si>
  <si>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</si>
  <si>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</si>
  <si>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</si>
  <si>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</si>
  <si>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</si>
  <si>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</si>
  <si>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</si>
  <si>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</si>
  <si>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</si>
  <si>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</si>
  <si>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</si>
  <si>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</si>
  <si>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</si>
  <si>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</si>
  <si>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</si>
  <si>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</si>
  <si>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</si>
  <si>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</si>
  <si>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</si>
  <si>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</si>
  <si>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</si>
  <si>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</si>
  <si>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</si>
  <si>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</si>
  <si>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</si>
  <si>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</si>
  <si>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</si>
  <si>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</si>
  <si>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</si>
  <si>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</si>
  <si>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</si>
  <si>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</si>
  <si>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</si>
  <si>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</si>
  <si>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</si>
  <si>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</si>
  <si>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</si>
  <si>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</si>
  <si>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</si>
  <si>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</si>
  <si>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</si>
  <si>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</si>
  <si>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</si>
  <si>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</si>
  <si>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</si>
  <si>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</si>
  <si>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</si>
  <si>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</si>
  <si>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</si>
  <si>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</si>
  <si>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</si>
  <si>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</si>
  <si>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</si>
  <si>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</si>
  <si>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</si>
  <si>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</si>
  <si>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</si>
  <si>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</si>
  <si>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</si>
  <si>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</si>
  <si>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</si>
  <si>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</si>
  <si>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</si>
  <si>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</si>
  <si>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</si>
  <si>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</si>
  <si>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</si>
  <si>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</si>
  <si>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</si>
  <si>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</si>
  <si>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</si>
  <si>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</si>
  <si>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</si>
  <si>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</si>
  <si>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</si>
  <si>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</si>
  <si>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</si>
  <si>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</si>
  <si>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</si>
  <si>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</si>
  <si>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</si>
  <si>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</si>
  <si>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</si>
  <si>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</si>
  <si>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</si>
  <si>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</si>
  <si>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</si>
  <si>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</si>
  <si>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</si>
  <si>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</si>
  <si>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</si>
  <si>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</si>
  <si>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</si>
  <si>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</si>
  <si>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</si>
  <si>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</si>
  <si>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</si>
  <si>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</si>
  <si>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</si>
  <si>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</si>
  <si>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</si>
  <si>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</si>
  <si>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</si>
  <si>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</si>
  <si>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</si>
  <si>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</si>
  <si>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</si>
  <si>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</si>
  <si>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</si>
  <si>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</si>
  <si>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</si>
  <si>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</si>
  <si>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</si>
  <si>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</si>
  <si>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</si>
  <si>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</si>
  <si>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</si>
  <si>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</si>
  <si>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</si>
  <si>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</si>
  <si>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</si>
  <si>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</si>
  <si>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</si>
  <si>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</si>
  <si>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</si>
  <si>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</si>
  <si>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</si>
  <si>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</si>
  <si>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</si>
  <si>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</si>
  <si>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</si>
  <si>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</si>
  <si>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</si>
  <si>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</si>
  <si>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</si>
  <si>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</si>
  <si>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</si>
  <si>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</si>
  <si>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</si>
  <si>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</si>
  <si>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</si>
  <si>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</si>
  <si>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</si>
  <si>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</si>
  <si>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</si>
  <si>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</si>
  <si>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</si>
  <si>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</si>
  <si>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</si>
  <si>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</si>
  <si>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</si>
  <si>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</si>
  <si>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</si>
  <si>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</si>
  <si>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</si>
  <si>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</si>
  <si>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</si>
  <si>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</si>
  <si>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</si>
  <si>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</si>
  <si>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</si>
  <si>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</si>
  <si>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</si>
  <si>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</si>
  <si>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</si>
  <si>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</si>
  <si>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</si>
  <si>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</si>
  <si>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</si>
  <si>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</si>
  <si>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</si>
  <si>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</si>
  <si>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</si>
  <si>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</si>
  <si>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</si>
  <si>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</si>
  <si>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</si>
  <si>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</si>
  <si>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</si>
  <si>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</si>
  <si>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</si>
  <si>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</si>
  <si>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</si>
  <si>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</si>
  <si>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</si>
  <si>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</si>
  <si>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</si>
  <si>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</si>
  <si>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</si>
  <si>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</si>
  <si>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</si>
  <si>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</si>
  <si>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</si>
  <si>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</si>
  <si>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</si>
  <si>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</si>
  <si>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</si>
  <si>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</si>
  <si>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</si>
  <si>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</si>
  <si>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</si>
  <si>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</si>
  <si>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</si>
  <si>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</si>
  <si>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</si>
  <si>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</si>
  <si>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</si>
  <si>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</si>
  <si>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</si>
  <si>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</si>
  <si>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</si>
  <si>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</si>
  <si>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</si>
  <si>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</si>
  <si>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</si>
  <si>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</si>
  <si>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</si>
  <si>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</si>
  <si>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</si>
  <si>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</si>
  <si>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</si>
  <si>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</si>
  <si>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</si>
  <si>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</si>
  <si>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</si>
  <si>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</si>
  <si>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</si>
  <si>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</si>
  <si>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</si>
  <si>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</si>
  <si>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</si>
  <si>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</si>
  <si>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</si>
  <si>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</si>
  <si>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</si>
  <si>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</si>
  <si>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</si>
  <si>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</si>
  <si>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</si>
  <si>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</si>
  <si>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</si>
  <si>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</si>
  <si>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</si>
  <si>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</si>
  <si>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</si>
  <si>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</si>
  <si>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</si>
  <si>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</si>
  <si>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</si>
  <si>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</si>
  <si>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</si>
  <si>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</si>
  <si>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</si>
  <si>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</si>
  <si>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</si>
  <si>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</si>
  <si>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</si>
  <si>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</si>
  <si>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</si>
  <si>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</si>
  <si>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</si>
  <si>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</si>
  <si>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</si>
  <si>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</si>
  <si>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</si>
  <si>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</si>
  <si>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</si>
  <si>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</si>
  <si>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</si>
  <si>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</si>
  <si>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</si>
  <si>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</si>
  <si>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</si>
  <si>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</si>
  <si>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</si>
  <si>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</si>
  <si>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</si>
  <si>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</si>
  <si>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</si>
  <si>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</si>
  <si>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</si>
  <si>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</si>
  <si>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</si>
  <si>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</si>
  <si>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</si>
  <si>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</si>
  <si>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</si>
  <si>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</si>
  <si>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</si>
  <si>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</si>
  <si>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</si>
  <si>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</si>
  <si>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</si>
  <si>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</si>
  <si>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</si>
  <si>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</si>
  <si>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</si>
  <si>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</si>
  <si>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</si>
  <si>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</si>
  <si>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</si>
  <si>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</si>
  <si>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</si>
  <si>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</si>
  <si>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</si>
  <si>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</si>
  <si>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</si>
  <si>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</si>
  <si>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</si>
  <si>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</si>
  <si>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</si>
  <si>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</si>
  <si>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</si>
  <si>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</si>
  <si>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</si>
  <si>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</si>
  <si>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</si>
  <si>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</si>
  <si>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</si>
  <si>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</si>
  <si>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</si>
  <si>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</si>
  <si>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</si>
  <si>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</si>
  <si>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</si>
  <si>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</si>
  <si>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</si>
  <si>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</si>
  <si>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</si>
  <si>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</si>
  <si>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</si>
  <si>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</si>
  <si>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</si>
  <si>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</si>
  <si>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</si>
  <si>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</si>
  <si>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</si>
  <si>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</si>
  <si>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</si>
  <si>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</si>
  <si>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</si>
  <si>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</si>
  <si>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</si>
  <si>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</si>
  <si>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</si>
  <si>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</si>
  <si>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</si>
  <si>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</si>
  <si>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</si>
  <si>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</si>
  <si>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</si>
  <si>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</si>
  <si>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</si>
  <si>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</si>
  <si>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</si>
  <si>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</si>
  <si>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</si>
  <si>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</si>
  <si>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</si>
  <si>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</si>
  <si>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</si>
  <si>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</si>
  <si>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</si>
  <si>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</si>
  <si>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</si>
  <si>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</si>
  <si>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</si>
  <si>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</si>
  <si>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</si>
  <si>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</si>
  <si>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</si>
  <si>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</si>
  <si>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</si>
  <si>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</si>
  <si>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</si>
  <si>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</si>
  <si>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</si>
  <si>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</si>
  <si>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</si>
  <si>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</si>
  <si>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</si>
  <si>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</si>
  <si>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</si>
  <si>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</si>
  <si>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</si>
  <si>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</si>
  <si>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</si>
  <si>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</si>
  <si>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</si>
  <si>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</si>
  <si>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</si>
  <si>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</si>
  <si>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</si>
  <si>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</si>
  <si>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</si>
  <si>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</si>
  <si>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</si>
  <si>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</si>
  <si>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</si>
  <si>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</si>
  <si>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</si>
  <si>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</si>
  <si>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</si>
  <si>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</si>
  <si>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</si>
  <si>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</si>
  <si>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</si>
  <si>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</si>
  <si>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</si>
  <si>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</si>
  <si>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</si>
  <si>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</si>
  <si>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</si>
  <si>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</si>
  <si>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</si>
  <si>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</si>
  <si>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</si>
  <si>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</si>
  <si>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</si>
  <si>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</si>
  <si>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</si>
  <si>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</si>
  <si>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</si>
  <si>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</si>
  <si>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</si>
  <si>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</si>
  <si>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</si>
  <si>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</si>
  <si>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</si>
  <si>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</si>
  <si>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</si>
  <si>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</si>
  <si>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</si>
  <si>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</si>
  <si>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</si>
  <si>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</si>
  <si>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</si>
  <si>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</si>
  <si>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</si>
  <si>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</si>
  <si>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</si>
  <si>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</si>
  <si>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</si>
  <si>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</si>
  <si>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</si>
  <si>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</si>
  <si>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</si>
  <si>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</si>
  <si>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</si>
  <si>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</si>
  <si>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</si>
  <si>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</si>
  <si>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</si>
  <si>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</si>
  <si>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</si>
  <si>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</si>
  <si>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</si>
  <si>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</si>
  <si>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</si>
  <si>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</si>
  <si>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</si>
  <si>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</si>
  <si>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</si>
  <si>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</si>
  <si>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</si>
  <si>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</si>
  <si>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</si>
  <si>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</si>
  <si>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</si>
  <si>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</si>
  <si>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</si>
  <si>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</si>
  <si>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</si>
  <si>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</si>
  <si>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</si>
  <si>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</si>
  <si>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</si>
  <si>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</si>
  <si>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</si>
  <si>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</si>
  <si>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</si>
  <si>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</si>
  <si>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</si>
  <si>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</si>
  <si>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</si>
  <si>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</si>
  <si>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</si>
  <si>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</si>
  <si>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</si>
  <si>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</si>
  <si>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</si>
  <si>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</si>
  <si>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</si>
  <si>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</si>
  <si>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</si>
  <si>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</si>
  <si>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</si>
  <si>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</si>
  <si>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</si>
  <si>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</si>
  <si>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</si>
  <si>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</si>
  <si>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</si>
  <si>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</si>
  <si>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</si>
  <si>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</si>
  <si>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</si>
  <si>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</si>
  <si>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</si>
  <si>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</si>
  <si>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</si>
  <si>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</si>
  <si>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</si>
  <si>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</si>
  <si>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</si>
  <si>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</si>
  <si>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</si>
  <si>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</si>
  <si>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</si>
  <si>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</si>
  <si>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</si>
  <si>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</si>
  <si>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</si>
  <si>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</si>
  <si>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</si>
  <si>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</si>
  <si>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</si>
  <si>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</si>
  <si>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</si>
  <si>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</si>
  <si>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</si>
  <si>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</si>
  <si>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</si>
  <si>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</si>
  <si>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</si>
  <si>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</si>
  <si>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</si>
  <si>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</si>
  <si>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</si>
  <si>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</si>
  <si>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</si>
  <si>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</si>
  <si>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</si>
  <si>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</si>
  <si>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</si>
  <si>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</si>
  <si>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</si>
  <si>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</si>
  <si>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</si>
  <si>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</si>
  <si>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</si>
  <si>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</si>
  <si>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</si>
  <si>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</si>
  <si>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</si>
  <si>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</si>
  <si>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</si>
  <si>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</si>
  <si>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</si>
  <si>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</si>
  <si>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</si>
  <si>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</si>
  <si>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</si>
  <si>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</si>
  <si>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</si>
  <si>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</si>
  <si>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</si>
  <si>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</si>
  <si>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</si>
  <si>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</si>
  <si>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</si>
  <si>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</si>
  <si>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</si>
  <si>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</si>
  <si>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</si>
  <si>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</si>
  <si>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</si>
  <si>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</si>
  <si>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</si>
  <si>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</si>
  <si>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</si>
  <si>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</si>
  <si>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</si>
  <si>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</si>
  <si>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</si>
  <si>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</si>
  <si>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</si>
  <si>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</si>
  <si>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</si>
  <si>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</si>
  <si>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</si>
  <si>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</si>
  <si>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</si>
  <si>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</si>
  <si>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</si>
  <si>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</si>
  <si>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</si>
  <si>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</si>
  <si>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</si>
  <si>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</si>
  <si>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</si>
  <si>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</si>
  <si>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</si>
  <si>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</si>
  <si>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</si>
  <si>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</si>
  <si>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</si>
  <si>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</si>
  <si>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</si>
  <si>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</si>
  <si>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</si>
  <si>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</si>
  <si>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</si>
  <si>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</si>
  <si>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</si>
  <si>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</si>
  <si>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</si>
  <si>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</si>
  <si>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</si>
  <si>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</si>
  <si>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</si>
  <si>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</si>
  <si>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</si>
  <si>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</si>
  <si>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</si>
  <si>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</si>
  <si>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</si>
  <si>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</si>
  <si>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</si>
  <si>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</si>
  <si>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</si>
  <si>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</si>
  <si>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</si>
  <si>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</si>
  <si>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</si>
  <si>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</si>
  <si>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</si>
  <si>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</si>
  <si>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</si>
  <si>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</si>
  <si>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</si>
  <si>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</si>
  <si>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</si>
  <si>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</si>
  <si>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</si>
  <si>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</si>
  <si>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</si>
  <si>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</si>
  <si>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</si>
  <si>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</si>
  <si>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</si>
  <si>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</si>
  <si>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</si>
  <si>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</si>
  <si>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</si>
  <si>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</si>
  <si>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</si>
  <si>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</si>
  <si>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</si>
  <si>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</si>
  <si>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</si>
  <si>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</si>
  <si>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</si>
  <si>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</si>
  <si>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</si>
  <si>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</si>
  <si>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</si>
  <si>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</si>
  <si>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</si>
  <si>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</si>
  <si>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</si>
  <si>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</si>
  <si>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</si>
  <si>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</si>
  <si>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</si>
  <si>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</si>
  <si>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</si>
  <si>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</si>
  <si>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</si>
  <si>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</si>
  <si>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</si>
  <si>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</si>
  <si>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</si>
  <si>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</si>
  <si>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</si>
  <si>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</si>
  <si>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</si>
  <si>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</si>
  <si>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</si>
  <si>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</si>
  <si>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</si>
  <si>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</si>
  <si>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</si>
  <si>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</si>
  <si>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</si>
  <si>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</si>
  <si>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</si>
  <si>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</si>
  <si>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</si>
  <si>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</si>
  <si>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</si>
  <si>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</si>
  <si>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</si>
  <si>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</si>
  <si>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</si>
  <si>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</si>
  <si>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</si>
  <si>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</si>
  <si>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</si>
  <si>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</si>
  <si>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</si>
  <si>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</si>
  <si>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</si>
  <si>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</si>
  <si>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</si>
  <si>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</si>
  <si>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</si>
  <si>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</si>
  <si>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</si>
  <si>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</si>
  <si>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</si>
  <si>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</si>
  <si>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</si>
  <si>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</si>
  <si>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</si>
  <si>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</si>
  <si>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</si>
  <si>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</si>
  <si>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</si>
  <si>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</si>
  <si>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</si>
  <si>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</si>
  <si>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</si>
  <si>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</si>
  <si>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</si>
  <si>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</si>
  <si>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</si>
  <si>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</si>
  <si>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</si>
  <si>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</si>
  <si>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</si>
  <si>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</si>
  <si>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</si>
  <si>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</si>
  <si>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</si>
  <si>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</si>
  <si>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</si>
  <si>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</si>
  <si>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</si>
  <si>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</si>
  <si>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</si>
  <si>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</si>
  <si>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</si>
  <si>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</si>
  <si>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</si>
  <si>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</si>
  <si>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</si>
  <si>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</si>
  <si>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</si>
  <si>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</si>
  <si>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</si>
  <si>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</si>
  <si>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</si>
  <si>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</si>
  <si>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</si>
  <si>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</si>
  <si>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</si>
  <si>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</si>
  <si>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</si>
  <si>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</si>
  <si>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</si>
  <si>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</si>
  <si>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</si>
  <si>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</si>
  <si>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</si>
  <si>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</si>
  <si>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</si>
  <si>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</si>
  <si>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</si>
  <si>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</si>
  <si>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</si>
  <si>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</si>
  <si>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</si>
  <si>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</si>
  <si>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</si>
  <si>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</si>
  <si>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</si>
  <si>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</si>
  <si>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</si>
  <si>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</si>
  <si>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</si>
  <si>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</si>
  <si>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</si>
  <si>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</si>
  <si>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</si>
  <si>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</si>
  <si>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</si>
  <si>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</si>
  <si>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</si>
  <si>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</si>
  <si>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</si>
  <si>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</si>
  <si>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</si>
  <si>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</si>
  <si>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</si>
  <si>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</si>
  <si>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</si>
  <si>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</si>
  <si>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</si>
  <si>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</si>
  <si>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</si>
  <si>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</si>
  <si>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</si>
  <si>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</si>
  <si>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</si>
  <si>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</si>
  <si>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</si>
  <si>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</si>
  <si>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</si>
  <si>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</si>
  <si>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</si>
  <si>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</si>
  <si>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</si>
  <si>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</si>
  <si>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</si>
  <si>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</si>
  <si>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</si>
  <si>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</si>
  <si>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</si>
  <si>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</si>
  <si>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</si>
  <si>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</si>
  <si>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</si>
  <si>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</si>
  <si>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</si>
  <si>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</si>
  <si>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</si>
  <si>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</si>
  <si>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</si>
  <si>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</si>
  <si>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</si>
  <si>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</si>
  <si>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</si>
  <si>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</si>
  <si>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</si>
  <si>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</si>
  <si>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</si>
  <si>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</si>
  <si>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</si>
  <si>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</si>
  <si>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</si>
  <si>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</si>
  <si>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</si>
  <si>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</si>
  <si>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</si>
  <si>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</si>
  <si>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</si>
  <si>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</si>
  <si>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</si>
  <si>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</si>
  <si>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</si>
  <si>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</si>
  <si>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</si>
  <si>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</si>
  <si>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</si>
  <si>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</si>
  <si>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</si>
  <si>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</si>
  <si>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</si>
  <si>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</si>
  <si>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</si>
  <si>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</si>
  <si>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</si>
  <si>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</si>
  <si>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</si>
  <si>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</si>
  <si>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</si>
  <si>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</si>
  <si>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</si>
  <si>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</si>
  <si>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</si>
  <si>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</si>
  <si>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</si>
  <si>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</si>
  <si>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</si>
  <si>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</si>
  <si>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</si>
  <si>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</si>
  <si>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</si>
  <si>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</si>
  <si>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</si>
  <si>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</si>
  <si>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</si>
  <si>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</si>
  <si>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</si>
  <si>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</si>
  <si>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</si>
  <si>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</si>
  <si>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</si>
  <si>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</si>
  <si>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</si>
  <si>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</si>
  <si>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</si>
  <si>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</si>
  <si>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</si>
  <si>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</si>
  <si>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</si>
  <si>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</si>
  <si>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</si>
  <si>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</si>
  <si>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</si>
  <si>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</si>
  <si>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</si>
  <si>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</si>
  <si>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</si>
  <si>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</si>
  <si>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</si>
  <si>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</si>
  <si>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</si>
  <si>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</si>
  <si>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</si>
  <si>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</si>
  <si>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</si>
  <si>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</si>
  <si>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</si>
  <si>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</si>
  <si>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</si>
  <si>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</si>
  <si>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</si>
  <si>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</si>
  <si>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</si>
  <si>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</si>
  <si>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</si>
  <si>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</si>
  <si>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</si>
  <si>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</si>
  <si>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</si>
  <si>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</si>
  <si>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</si>
  <si>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</si>
  <si>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</si>
  <si>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</si>
  <si>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</si>
  <si>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</si>
  <si>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</si>
  <si>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</si>
  <si>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</si>
  <si>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</si>
  <si>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</si>
  <si>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</si>
  <si>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</si>
  <si>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</si>
  <si>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</si>
  <si>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</si>
  <si>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</si>
  <si>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</si>
  <si>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</si>
  <si>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</si>
  <si>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</si>
  <si>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</si>
  <si>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</si>
  <si>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</si>
  <si>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</si>
  <si>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</si>
  <si>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</si>
  <si>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</si>
  <si>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</si>
  <si>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</si>
  <si>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</si>
  <si>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</si>
  <si>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</si>
  <si>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</si>
  <si>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</si>
  <si>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</si>
  <si>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</si>
  <si>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</si>
  <si>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</si>
  <si>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</si>
  <si>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</si>
  <si>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</si>
  <si>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</si>
  <si>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</si>
  <si>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</si>
  <si>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</si>
  <si>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</si>
  <si>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</si>
  <si>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</si>
  <si>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</si>
  <si>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</si>
  <si>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</si>
  <si>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</si>
  <si>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</si>
  <si>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</si>
  <si>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</si>
  <si>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</si>
  <si>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</si>
  <si>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</si>
  <si>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</si>
  <si>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</si>
  <si>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</si>
  <si>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</si>
  <si>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</si>
  <si>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</si>
  <si>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</si>
  <si>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</si>
  <si>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</si>
  <si>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</si>
  <si>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</si>
  <si>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</si>
  <si>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</si>
  <si>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</si>
  <si>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</si>
  <si>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</si>
  <si>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</si>
  <si>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</si>
  <si>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</si>
  <si>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</si>
  <si>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</si>
  <si>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</si>
  <si>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</si>
  <si>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</si>
  <si>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</si>
  <si>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</si>
  <si>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</si>
  <si>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</si>
  <si>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</si>
  <si>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</si>
  <si>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</si>
  <si>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</si>
  <si>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</si>
  <si>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</si>
  <si>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</si>
  <si>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</si>
  <si>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</si>
  <si>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</si>
  <si>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</si>
  <si>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</si>
  <si>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</si>
  <si>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</si>
  <si>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</si>
  <si>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</si>
  <si>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</si>
  <si>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</si>
  <si>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</si>
  <si>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</si>
  <si>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</si>
  <si>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</si>
  <si>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</si>
  <si>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</si>
  <si>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</si>
  <si>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</si>
  <si>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</si>
  <si>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</si>
  <si>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</si>
  <si>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</si>
  <si>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</si>
  <si>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</si>
  <si>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</si>
  <si>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</si>
  <si>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</si>
  <si>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</si>
  <si>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</si>
  <si>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</si>
  <si>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</si>
  <si>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</si>
  <si>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</si>
  <si>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</si>
  <si>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</si>
  <si>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</si>
  <si>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</si>
  <si>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</si>
  <si>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</si>
  <si>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</si>
  <si>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</si>
  <si>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</si>
  <si>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</si>
  <si>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</si>
  <si>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</si>
  <si>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</si>
  <si>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</si>
  <si>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</si>
  <si>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</si>
  <si>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</si>
  <si>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</si>
  <si>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</si>
  <si>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</si>
  <si>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</si>
  <si>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</si>
  <si>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</si>
  <si>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</si>
  <si>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</si>
  <si>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</si>
  <si>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</si>
  <si>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</si>
  <si>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</si>
  <si>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</si>
  <si>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</si>
  <si>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</si>
  <si>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</si>
  <si>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</si>
  <si>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</si>
  <si>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</si>
  <si>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</si>
  <si>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</si>
  <si>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</si>
  <si>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</si>
  <si>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</si>
  <si>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</si>
  <si>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</si>
  <si>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</si>
  <si>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</si>
  <si>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</si>
  <si>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</si>
  <si>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</si>
  <si>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</si>
  <si>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</si>
  <si>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</si>
  <si>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</si>
  <si>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</si>
  <si>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</si>
  <si>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</si>
  <si>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</si>
  <si>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</si>
  <si>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</si>
  <si>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</si>
  <si>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</si>
  <si>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</si>
  <si>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</si>
  <si>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</si>
  <si>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</si>
  <si>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</si>
  <si>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</si>
  <si>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</si>
  <si>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</si>
  <si>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</si>
  <si>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</si>
  <si>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</si>
  <si>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</si>
  <si>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</si>
  <si>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</si>
  <si>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</si>
  <si>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</si>
  <si>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</si>
  <si>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</si>
  <si>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</si>
  <si>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</si>
  <si>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</si>
  <si>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</si>
  <si>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</si>
  <si>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</si>
  <si>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</si>
  <si>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</si>
  <si>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</si>
  <si>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</si>
  <si>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</si>
  <si>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</si>
  <si>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</si>
  <si>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</si>
  <si>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</si>
  <si>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</si>
  <si>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</si>
  <si>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</si>
  <si>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</si>
  <si>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</si>
  <si>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</si>
  <si>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</si>
  <si>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</si>
  <si>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</si>
  <si>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</si>
  <si>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</si>
  <si>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</si>
  <si>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</si>
  <si>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</si>
  <si>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</si>
  <si>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</si>
  <si>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</si>
  <si>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</si>
  <si>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</si>
  <si>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</si>
  <si>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</si>
  <si>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</si>
  <si>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</si>
  <si>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</si>
  <si>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</si>
  <si>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</si>
  <si>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</si>
  <si>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</si>
  <si>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</si>
  <si>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</si>
  <si>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</si>
  <si>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</si>
  <si>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</si>
  <si>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</si>
  <si>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</si>
  <si>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</si>
  <si>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</si>
  <si>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</si>
  <si>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</si>
  <si>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</si>
  <si>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</si>
  <si>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</si>
  <si>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</si>
  <si>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</si>
  <si>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</si>
  <si>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</si>
  <si>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</si>
  <si>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</si>
  <si>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</si>
  <si>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</si>
  <si>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</si>
  <si>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</si>
  <si>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</si>
  <si>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</si>
  <si>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</si>
  <si>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</si>
  <si>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</si>
  <si>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</si>
  <si>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</si>
  <si>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</si>
  <si>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</si>
  <si>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</si>
  <si>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</si>
  <si>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</si>
  <si>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</si>
  <si>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</si>
  <si>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</si>
  <si>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</si>
  <si>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</si>
  <si>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</si>
  <si>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</si>
  <si>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</si>
  <si>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</si>
  <si>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</si>
  <si>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</si>
  <si>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</si>
  <si>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</si>
  <si>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</si>
  <si>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</si>
  <si>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</si>
  <si>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</si>
  <si>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</si>
  <si>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</si>
  <si>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</si>
  <si>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</si>
  <si>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</si>
  <si>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</si>
  <si>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</si>
  <si>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</si>
  <si>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</si>
  <si>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</si>
  <si>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</si>
  <si>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</si>
  <si>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</si>
  <si>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</si>
  <si>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</si>
  <si>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</si>
  <si>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</si>
  <si>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</si>
  <si>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</si>
  <si>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</si>
  <si>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</si>
  <si>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</si>
  <si>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</si>
  <si>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</si>
  <si>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</si>
  <si>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</si>
  <si>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</si>
  <si>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</si>
  <si>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</si>
  <si>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</si>
  <si>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</si>
  <si>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</si>
  <si>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</si>
  <si>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</si>
  <si>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</si>
  <si>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</si>
  <si>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</si>
  <si>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</si>
  <si>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</si>
  <si>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</si>
  <si>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</si>
  <si>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</si>
  <si>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</si>
  <si>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</si>
  <si>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</si>
  <si>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</si>
  <si>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</si>
  <si>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</si>
  <si>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</si>
  <si>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</si>
  <si>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</si>
  <si>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</si>
  <si>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</si>
  <si>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</si>
  <si>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</si>
  <si>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</si>
  <si>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</si>
  <si>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</si>
  <si>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</si>
  <si>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</si>
  <si>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</si>
  <si>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</si>
  <si>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</si>
  <si>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</si>
  <si>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</si>
  <si>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</si>
  <si>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</si>
  <si>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</si>
  <si>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</si>
  <si>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</si>
  <si>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</si>
  <si>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</si>
  <si>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</si>
  <si>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</si>
  <si>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</si>
  <si>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</si>
  <si>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</si>
  <si>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</si>
  <si>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</si>
  <si>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</si>
  <si>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</si>
  <si>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</si>
  <si>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</si>
  <si>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</si>
  <si>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</si>
  <si>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</si>
  <si>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</si>
  <si>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</si>
  <si>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</si>
  <si>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</si>
  <si>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</si>
  <si>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</si>
  <si>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</si>
  <si>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</si>
  <si>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</si>
  <si>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</si>
  <si>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</si>
  <si>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</si>
  <si>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</si>
  <si>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</si>
  <si>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</si>
  <si>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</si>
  <si>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</si>
  <si>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</si>
  <si>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</si>
  <si>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</si>
  <si>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</si>
  <si>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</si>
  <si>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</si>
  <si>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</si>
  <si>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</si>
  <si>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</si>
  <si>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</si>
  <si>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</si>
  <si>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</si>
  <si>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</si>
  <si>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</si>
  <si>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</si>
  <si>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</si>
  <si>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</si>
  <si>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</si>
  <si>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</si>
  <si>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</si>
  <si>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</si>
  <si>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</si>
  <si>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</si>
  <si>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</si>
  <si>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</si>
  <si>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</si>
  <si>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</si>
  <si>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</si>
  <si>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</si>
  <si>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</si>
  <si>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</si>
  <si>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</si>
  <si>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</si>
  <si>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</si>
  <si>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</si>
  <si>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</si>
  <si>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</si>
  <si>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</si>
  <si>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</si>
  <si>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</si>
  <si>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</si>
  <si>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</si>
  <si>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</si>
  <si>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</si>
  <si>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</si>
  <si>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</si>
  <si>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</si>
  <si>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</si>
  <si>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</si>
  <si>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</si>
  <si>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</si>
  <si>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</si>
  <si>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</si>
  <si>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</si>
  <si>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</si>
  <si>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</si>
  <si>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</si>
  <si>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</si>
  <si>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</si>
  <si>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</si>
  <si>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</si>
  <si>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</si>
  <si>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</si>
  <si>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</si>
  <si>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</si>
  <si>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</si>
  <si>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</si>
  <si>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</si>
  <si>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</si>
  <si>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</si>
  <si>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</si>
  <si>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</si>
  <si>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</si>
  <si>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</si>
  <si>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</si>
  <si>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</si>
  <si>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</si>
  <si>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</si>
  <si>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</si>
  <si>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</si>
  <si>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</si>
  <si>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</si>
  <si>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</si>
  <si>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</si>
  <si>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</si>
  <si>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</si>
  <si>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</si>
  <si>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</si>
  <si>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</si>
  <si>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</si>
  <si>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</si>
  <si>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</si>
  <si>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</si>
  <si>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</si>
  <si>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</si>
  <si>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</si>
  <si>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</si>
  <si>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</si>
  <si>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</si>
  <si>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</si>
  <si>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</si>
  <si>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</si>
  <si>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</si>
  <si>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</si>
  <si>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</si>
  <si>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</si>
  <si>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</si>
  <si>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</si>
  <si>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</si>
  <si>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</si>
  <si>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</si>
  <si>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</si>
  <si>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</si>
  <si>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</si>
  <si>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</si>
  <si>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</si>
  <si>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</si>
  <si>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</si>
  <si>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</si>
  <si>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</si>
  <si>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</si>
  <si>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</si>
  <si>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</si>
  <si>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</si>
  <si>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</si>
  <si>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</si>
  <si>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</si>
  <si>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</si>
  <si>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</si>
  <si>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</si>
  <si>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</si>
  <si>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</si>
  <si>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</si>
  <si>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</si>
  <si>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</si>
  <si>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</si>
  <si>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</si>
  <si>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</si>
  <si>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</si>
  <si>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</si>
  <si>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</si>
  <si>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</si>
  <si>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</si>
  <si>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</si>
  <si>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</si>
  <si>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</si>
  <si>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</si>
  <si>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</si>
  <si>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</si>
  <si>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</si>
  <si>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</si>
  <si>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</si>
  <si>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</si>
  <si>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</si>
  <si>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</si>
  <si>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</si>
  <si>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</si>
  <si>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</si>
  <si>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</si>
  <si>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</si>
  <si>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</si>
  <si>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</si>
  <si>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</si>
  <si>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</si>
  <si>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</si>
  <si>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</si>
  <si>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</si>
  <si>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</si>
  <si>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</si>
  <si>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</si>
  <si>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</si>
  <si>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</si>
  <si>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</si>
  <si>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</si>
  <si>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</si>
  <si>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</si>
  <si>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</si>
  <si>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</si>
  <si>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</si>
  <si>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</si>
  <si>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</si>
  <si>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</si>
  <si>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</si>
  <si>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</si>
  <si>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</si>
  <si>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</si>
  <si>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</si>
  <si>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</si>
  <si>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</si>
  <si>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</si>
  <si>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</si>
  <si>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</si>
  <si>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</si>
  <si>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</si>
  <si>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</si>
  <si>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</si>
  <si>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</si>
  <si>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</si>
  <si>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</si>
  <si>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</si>
  <si>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</si>
  <si>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</si>
  <si>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</si>
  <si>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</si>
  <si>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</si>
  <si>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</si>
  <si>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</si>
  <si>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</si>
  <si>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</si>
  <si>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</si>
  <si>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</si>
  <si>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</si>
  <si>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</si>
  <si>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</si>
  <si>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</si>
  <si>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</si>
  <si>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</si>
  <si>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</si>
  <si>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</si>
  <si>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</si>
  <si>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</si>
  <si>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</si>
  <si>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</si>
  <si>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</si>
  <si>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</si>
  <si>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</si>
  <si>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</si>
  <si>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</si>
  <si>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</si>
  <si>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</si>
  <si>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</si>
  <si>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</si>
  <si>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</si>
  <si>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</si>
  <si>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</si>
  <si>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</si>
  <si>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</si>
  <si>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</si>
  <si>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</si>
  <si>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</si>
  <si>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</si>
  <si>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</si>
  <si>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</si>
  <si>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</si>
  <si>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</si>
  <si>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</si>
  <si>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</si>
  <si>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</si>
  <si>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</si>
  <si>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</si>
  <si>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</si>
  <si>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</si>
  <si>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</si>
  <si>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</si>
  <si>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</si>
  <si>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</si>
  <si>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</si>
  <si>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</si>
  <si>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</si>
  <si>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</si>
  <si>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</si>
  <si>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</si>
  <si>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</si>
  <si>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</si>
  <si>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</si>
  <si>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</si>
  <si>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</si>
  <si>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</si>
  <si>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</si>
  <si>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</si>
  <si>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</si>
  <si>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</si>
  <si>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</si>
  <si>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</si>
  <si>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</si>
  <si>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</si>
  <si>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</si>
  <si>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</si>
  <si>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</si>
  <si>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</si>
  <si>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</si>
  <si>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</si>
  <si>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</si>
  <si>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</si>
  <si>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</si>
  <si>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</si>
  <si>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</si>
  <si>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</si>
  <si>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</si>
  <si>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</si>
  <si>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</si>
  <si>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</si>
  <si>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</si>
  <si>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</si>
  <si>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</si>
  <si>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</si>
  <si>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</si>
  <si>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</si>
  <si>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</si>
  <si>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</si>
  <si>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</si>
  <si>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</si>
  <si>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</si>
  <si>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</si>
  <si>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</si>
  <si>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</si>
  <si>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</si>
  <si>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</si>
  <si>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</si>
  <si>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</si>
  <si>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</si>
  <si>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</si>
  <si>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</si>
  <si>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</si>
  <si>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</si>
  <si>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</si>
  <si>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</si>
  <si>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</si>
  <si>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</si>
  <si>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</si>
  <si>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</si>
  <si>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</si>
  <si>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</si>
  <si>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</si>
  <si>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</si>
  <si>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</si>
  <si>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</si>
  <si>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</si>
  <si>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</si>
  <si>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</si>
  <si>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</si>
  <si>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</si>
  <si>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</si>
  <si>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</si>
  <si>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</si>
  <si>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</si>
  <si>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</si>
  <si>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</si>
  <si>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</si>
  <si>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</si>
  <si>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</si>
  <si>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</si>
  <si>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</si>
  <si>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</si>
  <si>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</si>
  <si>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</si>
  <si>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</si>
  <si>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</si>
  <si>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</si>
  <si>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</si>
  <si>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</si>
  <si>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</si>
  <si>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</si>
  <si>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</si>
  <si>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</si>
  <si>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</si>
  <si>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</si>
  <si>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</si>
  <si>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</si>
  <si>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</si>
  <si>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</si>
  <si>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</si>
  <si>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</si>
  <si>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</si>
  <si>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</si>
  <si>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</si>
  <si>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</si>
  <si>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</si>
  <si>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</si>
  <si>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</si>
  <si>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</si>
  <si>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</si>
  <si>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</si>
  <si>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</si>
  <si>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</si>
  <si>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</si>
  <si>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</si>
  <si>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</si>
  <si>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</si>
  <si>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</si>
  <si>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</si>
  <si>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</si>
  <si>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</si>
  <si>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</si>
  <si>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</si>
  <si>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</si>
  <si>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</si>
  <si>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</si>
  <si>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</si>
  <si>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</si>
  <si>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</si>
  <si>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</si>
  <si>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</si>
  <si>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</si>
  <si>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</si>
  <si>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</si>
  <si>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</si>
  <si>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</si>
  <si>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</si>
  <si>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</si>
  <si>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</si>
  <si>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</si>
  <si>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</si>
  <si>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</si>
  <si>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</si>
  <si>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</si>
  <si>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</si>
  <si>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</si>
  <si>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</si>
  <si>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</si>
  <si>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</si>
  <si>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</si>
  <si>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</si>
  <si>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</si>
  <si>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</si>
  <si>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</si>
  <si>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</si>
  <si>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</si>
  <si>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</si>
  <si>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</si>
  <si>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</si>
  <si>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</si>
  <si>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</si>
  <si>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</si>
  <si>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</si>
  <si>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</si>
  <si>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</si>
  <si>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</si>
  <si>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</si>
  <si>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</si>
  <si>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</si>
  <si>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</si>
  <si>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</si>
  <si>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</si>
  <si>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</si>
  <si>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</si>
  <si>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</si>
  <si>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</si>
  <si>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</si>
  <si>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</si>
  <si>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</si>
  <si>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</si>
  <si>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</si>
  <si>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</si>
  <si>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</si>
  <si>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</si>
  <si>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</si>
  <si>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</si>
  <si>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</si>
  <si>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</si>
  <si>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</si>
  <si>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</si>
  <si>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</si>
  <si>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</si>
  <si>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</si>
  <si>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</si>
  <si>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</si>
  <si>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</si>
  <si>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</si>
  <si>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</si>
  <si>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</si>
  <si>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</si>
  <si>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</si>
  <si>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</si>
  <si>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</si>
  <si>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</si>
  <si>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</si>
  <si>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</si>
  <si>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</si>
  <si>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</si>
  <si>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</si>
  <si>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</si>
  <si>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</si>
  <si>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</si>
  <si>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</si>
  <si>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</si>
  <si>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</si>
  <si>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</si>
  <si>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</si>
  <si>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</si>
  <si>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</si>
  <si>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</si>
  <si>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</si>
  <si>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</si>
  <si>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</si>
  <si>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</si>
  <si>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</si>
  <si>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</si>
  <si>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</si>
  <si>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</si>
  <si>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</si>
  <si>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</si>
  <si>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</si>
  <si>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</si>
  <si>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</si>
  <si>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</si>
  <si>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</si>
  <si>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</si>
  <si>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</si>
  <si>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</si>
  <si>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</si>
  <si>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</si>
  <si>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</si>
  <si>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</si>
  <si>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</si>
  <si>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</si>
  <si>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</si>
  <si>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</si>
  <si>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</si>
  <si>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</si>
  <si>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</si>
  <si>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</si>
  <si>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</si>
  <si>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</si>
  <si>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</si>
  <si>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</si>
  <si>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</si>
  <si>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</si>
  <si>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</si>
  <si>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</si>
  <si>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</si>
  <si>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</si>
  <si>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</si>
  <si>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</si>
  <si>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</si>
  <si>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</si>
  <si>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</si>
  <si>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</si>
  <si>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</si>
  <si>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</si>
  <si>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</si>
  <si>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</si>
  <si>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</si>
  <si>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</si>
  <si>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</si>
  <si>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</si>
  <si>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</si>
  <si>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</si>
  <si>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</si>
  <si>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</si>
  <si>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</si>
  <si>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</si>
  <si>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</si>
  <si>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</si>
  <si>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</si>
  <si>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</si>
  <si>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</si>
  <si>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</si>
  <si>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</si>
  <si>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</si>
  <si>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</si>
  <si>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</si>
  <si>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</si>
  <si>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</si>
  <si>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</si>
  <si>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</si>
  <si>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</si>
  <si>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</si>
  <si>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</si>
  <si>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</si>
  <si>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</si>
  <si>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</si>
  <si>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</si>
  <si>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</si>
  <si>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</si>
  <si>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</si>
  <si>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</si>
  <si>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</si>
  <si>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</si>
  <si>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</si>
  <si>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</si>
  <si>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</si>
  <si>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</si>
  <si>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</si>
  <si>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</si>
  <si>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</si>
  <si>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</si>
  <si>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</si>
  <si>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</si>
  <si>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</si>
  <si>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</si>
  <si>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</si>
  <si>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</si>
  <si>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</si>
  <si>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</si>
  <si>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</si>
  <si>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</si>
  <si>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</si>
  <si>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</si>
  <si>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</si>
  <si>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</si>
  <si>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</si>
  <si>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</si>
  <si>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</si>
  <si>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</si>
  <si>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</si>
  <si>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</si>
  <si>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</si>
  <si>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</si>
  <si>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</si>
  <si>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</si>
  <si>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</si>
  <si>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</si>
  <si>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</si>
  <si>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</si>
  <si>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</si>
  <si>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</si>
  <si>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</si>
  <si>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</si>
  <si>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</si>
  <si>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</si>
  <si>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</si>
  <si>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</si>
  <si>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</si>
  <si>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</si>
  <si>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</si>
  <si>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</si>
  <si>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</si>
  <si>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</si>
  <si>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</si>
  <si>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</si>
  <si>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</si>
  <si>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</si>
  <si>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</si>
  <si>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</si>
  <si>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</si>
  <si>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</si>
  <si>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</si>
  <si>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</si>
  <si>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</si>
  <si>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</si>
  <si>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</si>
  <si>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</si>
  <si>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</si>
  <si>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</si>
  <si>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</si>
  <si>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</si>
  <si>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</si>
  <si>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</si>
  <si>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</si>
  <si>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</si>
  <si>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</si>
  <si>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</si>
  <si>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</si>
  <si>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</si>
  <si>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</si>
  <si>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</si>
  <si>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</si>
  <si>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</si>
  <si>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</si>
  <si>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</si>
  <si>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</si>
  <si>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</si>
  <si>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</si>
  <si>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</si>
  <si>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</si>
  <si>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</si>
  <si>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</si>
  <si>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</si>
  <si>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</si>
  <si>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</si>
  <si>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</si>
  <si>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</si>
  <si>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</si>
  <si>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</si>
  <si>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</si>
  <si>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</si>
  <si>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</si>
  <si>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</si>
  <si>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</si>
  <si>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</si>
  <si>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</si>
  <si>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</si>
  <si>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</si>
  <si>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</si>
  <si>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</si>
  <si>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</si>
  <si>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</si>
  <si>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</si>
  <si>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</si>
  <si>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</si>
  <si>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</si>
  <si>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</si>
  <si>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</si>
  <si>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</si>
  <si>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</si>
  <si>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</si>
  <si>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</si>
  <si>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</si>
  <si>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</si>
  <si>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</si>
  <si>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</si>
  <si>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</si>
  <si>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</si>
  <si>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</si>
  <si>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</si>
  <si>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</si>
  <si>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</si>
  <si>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</si>
  <si>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</si>
  <si>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</si>
  <si>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</si>
  <si>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</si>
  <si>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</si>
  <si>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</si>
  <si>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</si>
  <si>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</si>
  <si>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</si>
  <si>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</si>
  <si>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</si>
  <si>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</si>
  <si>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</si>
  <si>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</si>
  <si>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</si>
  <si>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</si>
  <si>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</si>
  <si>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</si>
  <si>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</si>
  <si>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</si>
  <si>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</si>
  <si>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</si>
  <si>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</si>
  <si>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</si>
  <si>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</si>
  <si>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</si>
  <si>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</si>
  <si>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</si>
  <si>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</si>
  <si>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</si>
  <si>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</si>
  <si>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</si>
  <si>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</si>
  <si>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</si>
  <si>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</si>
  <si>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</si>
  <si>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</si>
  <si>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</si>
  <si>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</si>
  <si>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</si>
  <si>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</si>
  <si>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</si>
  <si>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</si>
  <si>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</si>
  <si>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</si>
  <si>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</si>
  <si>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</si>
  <si>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</si>
  <si>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</si>
  <si>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</si>
  <si>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</si>
  <si>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</si>
  <si>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</si>
  <si>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</si>
  <si>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</si>
  <si>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</si>
  <si>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</si>
  <si>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</si>
  <si>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</si>
  <si>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</si>
  <si>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</si>
  <si>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</si>
  <si>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</si>
  <si>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</si>
  <si>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</si>
  <si>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</si>
  <si>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</si>
  <si>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</si>
  <si>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</si>
  <si>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</si>
  <si>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</si>
  <si>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</si>
  <si>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</si>
  <si>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</si>
  <si>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</si>
  <si>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</si>
  <si>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</si>
  <si>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</si>
  <si>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</si>
  <si>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</si>
  <si>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</si>
  <si>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</si>
  <si>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</si>
  <si>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</si>
  <si>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</si>
  <si>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</si>
  <si>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</si>
  <si>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</si>
  <si>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</si>
  <si>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</si>
  <si>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</si>
  <si>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</si>
  <si>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</si>
  <si>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</si>
  <si>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</si>
  <si>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</si>
  <si>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</si>
  <si>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</si>
  <si>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</si>
  <si>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</si>
  <si>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</si>
  <si>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</si>
  <si>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</si>
  <si>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</si>
  <si>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</si>
  <si>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</si>
  <si>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</si>
  <si>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</si>
  <si>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</si>
  <si>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</si>
  <si>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</si>
  <si>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</si>
  <si>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</si>
  <si>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</si>
  <si>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</si>
  <si>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</si>
  <si>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</si>
  <si>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</si>
  <si>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</si>
  <si>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</si>
  <si>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</si>
  <si>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</si>
  <si>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</si>
  <si>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</si>
  <si>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</si>
  <si>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</si>
  <si>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</si>
  <si>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</si>
  <si>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</si>
  <si>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</si>
  <si>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</si>
  <si>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</si>
  <si>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</si>
  <si>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</si>
  <si>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</si>
  <si>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</si>
  <si>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</si>
  <si>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</si>
  <si>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</si>
  <si>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</si>
  <si>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</si>
  <si>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</si>
  <si>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</si>
  <si>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</si>
  <si>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</si>
  <si>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</si>
  <si>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</si>
  <si>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</si>
  <si>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</si>
  <si>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</si>
  <si>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</si>
  <si>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</si>
  <si>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</si>
  <si>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</si>
  <si>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</si>
  <si>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</si>
  <si>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</si>
  <si>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</si>
  <si>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</si>
  <si>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</si>
  <si>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</si>
  <si>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</si>
  <si>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</si>
  <si>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</si>
  <si>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</si>
  <si>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</si>
  <si>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</si>
  <si>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</si>
  <si>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</si>
  <si>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</si>
  <si>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</si>
  <si>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</si>
  <si>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</si>
  <si>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</si>
  <si>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</si>
  <si>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</si>
  <si>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</si>
  <si>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</si>
  <si>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</si>
  <si>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</si>
  <si>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</si>
  <si>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</si>
  <si>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</si>
  <si>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</si>
  <si>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</si>
  <si>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</si>
  <si>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</si>
  <si>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</si>
  <si>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</si>
  <si>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</si>
  <si>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</si>
  <si>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</si>
  <si>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</si>
  <si>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</si>
  <si>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</si>
  <si>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</si>
  <si>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</si>
  <si>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</si>
  <si>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</si>
  <si>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</si>
  <si>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</si>
  <si>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</si>
  <si>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</si>
  <si>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</si>
  <si>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</si>
  <si>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</si>
  <si>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</si>
  <si>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</si>
  <si>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</si>
  <si>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</si>
  <si>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</si>
  <si>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</si>
  <si>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</si>
  <si>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</si>
  <si>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</si>
  <si>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</si>
  <si>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</si>
  <si>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</si>
  <si>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</si>
  <si>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</si>
  <si>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</si>
  <si>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</si>
  <si>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</si>
  <si>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</si>
  <si>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</si>
  <si>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</si>
  <si>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</si>
  <si>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</si>
  <si>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</si>
  <si>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</si>
  <si>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</si>
  <si>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</si>
  <si>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</si>
  <si>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</si>
  <si>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</si>
  <si>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</si>
  <si>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</si>
  <si>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</si>
  <si>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</si>
  <si>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</si>
  <si>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</si>
  <si>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</si>
  <si>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</si>
  <si>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</si>
  <si>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</si>
  <si>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</si>
  <si>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</si>
  <si>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</si>
  <si>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</si>
  <si>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</si>
  <si>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</si>
  <si>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</si>
  <si>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</si>
  <si>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</si>
  <si>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</si>
  <si>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</si>
  <si>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</si>
  <si>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</si>
  <si>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</si>
  <si>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</si>
  <si>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</si>
  <si>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</si>
  <si>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</si>
  <si>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</si>
  <si>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</si>
  <si>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</si>
  <si>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</si>
  <si>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</si>
  <si>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</si>
  <si>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</si>
  <si>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</si>
  <si>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</si>
  <si>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</si>
  <si>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</si>
  <si>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</si>
  <si>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</si>
  <si>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</si>
  <si>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</si>
  <si>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</si>
  <si>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</si>
  <si>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</si>
  <si>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</si>
  <si>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</si>
  <si>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</si>
  <si>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</si>
  <si>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</si>
  <si>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</si>
  <si>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</si>
  <si>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</si>
  <si>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</si>
  <si>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</si>
  <si>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</si>
  <si>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</si>
  <si>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</si>
  <si>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</si>
  <si>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</si>
  <si>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</si>
  <si>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</si>
  <si>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</si>
  <si>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</si>
  <si>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</si>
  <si>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</si>
  <si>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</si>
  <si>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</si>
  <si>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</si>
  <si>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</si>
  <si>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</si>
  <si>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</si>
  <si>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</si>
  <si>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</si>
  <si>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</si>
  <si>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</si>
  <si>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</si>
  <si>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</si>
  <si>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</si>
  <si>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</si>
  <si>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</si>
  <si>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</si>
  <si>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</si>
  <si>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</si>
  <si>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</si>
  <si>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</si>
  <si>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</si>
  <si>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</si>
  <si>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</si>
  <si>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</si>
  <si>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</si>
  <si>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</si>
  <si>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</si>
  <si>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</si>
  <si>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</si>
  <si>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</si>
  <si>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</si>
  <si>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</si>
  <si>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</si>
  <si>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</si>
  <si>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</si>
  <si>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</si>
  <si>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</si>
  <si>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</si>
  <si>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</si>
  <si>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</si>
  <si>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</si>
  <si>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</si>
  <si>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</si>
  <si>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</si>
  <si>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</si>
  <si>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</si>
  <si>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</si>
  <si>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</si>
  <si>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</si>
  <si>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</si>
  <si>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</si>
  <si>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</si>
  <si>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</si>
  <si>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</si>
  <si>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</si>
  <si>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</si>
  <si>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</si>
  <si>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</si>
  <si>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</si>
  <si>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</si>
  <si>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</si>
  <si>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</si>
  <si>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</si>
  <si>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</si>
  <si>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</si>
  <si>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</si>
  <si>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</si>
  <si>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</si>
  <si>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</si>
  <si>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</si>
  <si>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</si>
  <si>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</si>
  <si>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</si>
  <si>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</si>
  <si>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</si>
  <si>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</si>
  <si>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</si>
  <si>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</si>
  <si>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</si>
  <si>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</si>
  <si>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</si>
  <si>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</si>
  <si>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</si>
  <si>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</si>
  <si>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</si>
  <si>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</si>
  <si>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</si>
  <si>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</si>
  <si>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</si>
  <si>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</si>
  <si>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</si>
  <si>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</si>
  <si>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</si>
  <si>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</si>
  <si>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</si>
  <si>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</si>
  <si>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</si>
  <si>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</si>
  <si>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</si>
  <si>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</si>
  <si>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</si>
  <si>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</si>
  <si>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</si>
  <si>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</si>
  <si>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</si>
  <si>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</si>
  <si>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</si>
  <si>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</si>
  <si>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</si>
  <si>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</si>
  <si>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</si>
  <si>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</si>
  <si>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</si>
  <si>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</si>
  <si>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</si>
  <si>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</si>
  <si>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</si>
  <si>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</si>
  <si>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</si>
  <si>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</si>
  <si>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</si>
  <si>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</si>
  <si>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</si>
  <si>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</si>
  <si>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</si>
  <si>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</si>
  <si>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</si>
  <si>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</si>
  <si>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</si>
  <si>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</si>
  <si>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</si>
  <si>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</si>
  <si>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</si>
  <si>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</si>
  <si>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</si>
  <si>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</si>
  <si>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</si>
  <si>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</si>
  <si>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</si>
  <si>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</si>
  <si>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</si>
  <si>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</si>
  <si>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</si>
  <si>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</si>
  <si>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</si>
  <si>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</si>
  <si>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</si>
  <si>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</si>
  <si>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</si>
  <si>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</si>
  <si>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</si>
  <si>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</si>
  <si>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</si>
  <si>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</si>
  <si>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</si>
  <si>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</si>
  <si>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</si>
  <si>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</si>
  <si>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</si>
  <si>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</si>
  <si>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</si>
  <si>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</si>
  <si>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</si>
  <si>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</si>
  <si>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</si>
  <si>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</si>
  <si>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</si>
  <si>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</si>
  <si>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</si>
  <si>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</si>
  <si>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</si>
  <si>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</si>
  <si>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</si>
  <si>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</si>
  <si>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</si>
  <si>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</si>
  <si>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</si>
  <si>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</si>
  <si>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</si>
  <si>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</si>
  <si>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</si>
  <si>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</si>
  <si>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</si>
  <si>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</si>
  <si>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</si>
  <si>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</si>
  <si>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</si>
  <si>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</si>
  <si>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</si>
  <si>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</si>
  <si>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</si>
  <si>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</si>
  <si>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</si>
  <si>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</si>
  <si>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</si>
  <si>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</si>
  <si>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</si>
  <si>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</si>
  <si>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</si>
  <si>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</si>
  <si>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</si>
  <si>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</si>
  <si>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</si>
  <si>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</si>
  <si>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</si>
  <si>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</si>
  <si>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</si>
  <si>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</si>
  <si>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</si>
  <si>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</si>
  <si>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</si>
  <si>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</si>
  <si>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</si>
  <si>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</si>
  <si>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</si>
  <si>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</si>
  <si>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</si>
  <si>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</si>
  <si>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</si>
  <si>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</si>
  <si>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</si>
  <si>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</si>
  <si>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</si>
  <si>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</si>
  <si>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</si>
  <si>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</si>
  <si>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</si>
  <si>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</si>
  <si>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</si>
  <si>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</si>
  <si>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</si>
  <si>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</si>
  <si>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</si>
  <si>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</si>
  <si>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</si>
  <si>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</si>
  <si>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</si>
  <si>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</si>
  <si>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</si>
  <si>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</si>
  <si>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</si>
  <si>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</si>
  <si>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</si>
  <si>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</si>
  <si>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</si>
  <si>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</si>
  <si>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</si>
  <si>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</si>
  <si>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</si>
  <si>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</si>
  <si>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</si>
  <si>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</si>
  <si>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</si>
  <si>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</si>
  <si>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</si>
  <si>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</si>
  <si>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</si>
  <si>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</si>
  <si>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</si>
  <si>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</si>
  <si>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</si>
  <si>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</si>
  <si>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</si>
  <si>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</si>
  <si>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</si>
  <si>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</si>
  <si>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</si>
  <si>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</si>
  <si>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</si>
  <si>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</si>
  <si>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</si>
  <si>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</si>
  <si>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</si>
  <si>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</si>
  <si>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</si>
  <si>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</si>
  <si>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</si>
  <si>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</si>
  <si>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</si>
  <si>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</si>
  <si>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</si>
  <si>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</si>
  <si>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</si>
  <si>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</si>
  <si>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</si>
  <si>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</si>
  <si>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</si>
  <si>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</si>
  <si>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</si>
  <si>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</si>
  <si>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</si>
  <si>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</si>
  <si>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</si>
  <si>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</si>
  <si>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</si>
  <si>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</si>
  <si>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</si>
  <si>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</si>
  <si>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</si>
  <si>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</si>
  <si>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</si>
  <si>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</si>
  <si>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</si>
  <si>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</si>
  <si>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</si>
  <si>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</si>
  <si>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</si>
  <si>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</si>
  <si>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</si>
  <si>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</si>
  <si>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</si>
  <si>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</si>
  <si>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</si>
  <si>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</si>
  <si>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</si>
  <si>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</si>
  <si>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</si>
  <si>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</si>
  <si>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</si>
  <si>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</si>
  <si>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</si>
  <si>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</si>
  <si>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</si>
  <si>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</si>
  <si>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</si>
  <si>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</si>
  <si>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</si>
  <si>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</si>
  <si>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</si>
  <si>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</si>
  <si>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</si>
  <si>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</si>
  <si>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</si>
  <si>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</si>
  <si>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</si>
  <si>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</si>
  <si>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</si>
  <si>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</si>
  <si>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</si>
  <si>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</si>
  <si>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</si>
  <si>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</si>
  <si>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</si>
  <si>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</si>
  <si>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</si>
  <si>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</si>
  <si>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</si>
  <si>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</si>
  <si>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</si>
  <si>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</si>
  <si>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</si>
  <si>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</si>
  <si>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</si>
  <si>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</si>
  <si>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</si>
  <si>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</si>
  <si>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</si>
  <si>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</si>
  <si>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</si>
  <si>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</si>
  <si>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</si>
  <si>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</si>
  <si>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</si>
  <si>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</si>
  <si>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</si>
  <si>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</si>
  <si>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</si>
  <si>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</si>
  <si>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</si>
  <si>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</si>
  <si>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</si>
  <si>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</si>
  <si>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</si>
  <si>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</si>
  <si>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</si>
  <si>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</si>
  <si>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</si>
  <si>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</si>
  <si>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</si>
  <si>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</si>
  <si>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</si>
  <si>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</si>
  <si>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</si>
  <si>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</si>
  <si>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</si>
  <si>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</si>
  <si>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</si>
  <si>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</si>
  <si>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</si>
  <si>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</si>
  <si>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</si>
  <si>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</si>
  <si>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</si>
  <si>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</si>
  <si>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</si>
  <si>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</si>
  <si>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</si>
  <si>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</si>
  <si>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</si>
  <si>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</si>
  <si>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</si>
  <si>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</si>
  <si>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</si>
  <si>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</si>
  <si>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</si>
  <si>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</si>
  <si>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</si>
  <si>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</si>
  <si>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</si>
  <si>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</si>
  <si>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</si>
  <si>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</si>
  <si>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</si>
  <si>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</si>
  <si>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</si>
  <si>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</si>
  <si>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</si>
  <si>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</si>
  <si>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</si>
  <si>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</si>
  <si>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</si>
  <si>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</si>
  <si>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</si>
  <si>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</si>
  <si>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</si>
  <si>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</si>
  <si>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</si>
  <si>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</si>
  <si>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</si>
  <si>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</si>
  <si>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</si>
  <si>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</si>
  <si>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</si>
  <si>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</si>
  <si>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</si>
  <si>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</si>
  <si>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</si>
  <si>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</si>
  <si>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</si>
  <si>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</si>
  <si>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</si>
  <si>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</si>
  <si>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</si>
  <si>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</si>
  <si>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</si>
  <si>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</si>
  <si>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</si>
  <si>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</si>
  <si>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</si>
  <si>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</si>
  <si>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</si>
  <si>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</si>
  <si>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</si>
  <si>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</si>
  <si>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</si>
  <si>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</si>
  <si>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</si>
  <si>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</si>
  <si>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</si>
  <si>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</si>
  <si>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</si>
  <si>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</si>
  <si>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</si>
  <si>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</si>
  <si>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</si>
  <si>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</si>
  <si>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</si>
  <si>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</si>
  <si>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</si>
  <si>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</si>
  <si>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</si>
  <si>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</si>
  <si>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</si>
  <si>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</si>
  <si>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</si>
  <si>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</si>
  <si>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</si>
  <si>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</si>
  <si>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</si>
  <si>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</si>
  <si>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</si>
  <si>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</si>
  <si>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</si>
  <si>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</si>
  <si>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</si>
  <si>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</si>
  <si>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</si>
  <si>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</si>
  <si>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</si>
  <si>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</si>
  <si>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</si>
  <si>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</si>
  <si>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</si>
  <si>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</si>
  <si>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</si>
  <si>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</si>
  <si>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</si>
  <si>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</si>
  <si>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</si>
  <si>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</si>
  <si>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</si>
  <si>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</si>
  <si>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</si>
  <si>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</si>
  <si>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</si>
  <si>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</si>
  <si>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</si>
  <si>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</si>
  <si>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</si>
  <si>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</si>
  <si>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</si>
  <si>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</si>
  <si>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</si>
  <si>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</si>
  <si>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</si>
  <si>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</si>
  <si>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</si>
  <si>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</si>
  <si>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</si>
  <si>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</si>
  <si>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</si>
  <si>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</si>
  <si>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</si>
  <si>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</si>
  <si>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</si>
  <si>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</si>
  <si>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</si>
  <si>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</si>
  <si>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</si>
  <si>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</si>
  <si>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</si>
  <si>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</si>
  <si>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</si>
  <si>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</si>
  <si>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</si>
  <si>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</si>
  <si>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</si>
  <si>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</si>
  <si>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</si>
  <si>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</si>
  <si>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</si>
  <si>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</si>
  <si>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</si>
  <si>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</si>
  <si>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</si>
  <si>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</si>
  <si>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</si>
  <si>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</si>
  <si>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</si>
  <si>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</si>
  <si>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</si>
  <si>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</si>
  <si>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</si>
  <si>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</si>
  <si>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</si>
  <si>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</si>
  <si>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</si>
  <si>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</si>
  <si>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</si>
  <si>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</si>
  <si>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</si>
  <si>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</si>
  <si>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</si>
  <si>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</si>
  <si>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</si>
  <si>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</si>
  <si>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</si>
  <si>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</si>
  <si>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</si>
  <si>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</si>
  <si>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</si>
  <si>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</si>
  <si>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</si>
  <si>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</si>
  <si>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</si>
  <si>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</si>
  <si>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</si>
  <si>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</si>
  <si>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</si>
  <si>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</si>
  <si>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</si>
  <si>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</si>
  <si>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</si>
  <si>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</si>
  <si>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</si>
  <si>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</si>
  <si>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</si>
  <si>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</si>
  <si>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</si>
  <si>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</si>
  <si>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</si>
  <si>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</si>
  <si>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</si>
  <si>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</si>
  <si>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</si>
  <si>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</si>
  <si>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</si>
  <si>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</si>
  <si>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</si>
  <si>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</si>
  <si>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</si>
  <si>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</si>
  <si>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</si>
  <si>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</si>
  <si>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</si>
  <si>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</si>
  <si>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</si>
  <si>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</si>
  <si>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</si>
  <si>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</si>
  <si>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</si>
  <si>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</si>
  <si>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</si>
  <si>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</si>
  <si>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</si>
  <si>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</si>
  <si>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</si>
  <si>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</si>
  <si>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</si>
  <si>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</si>
  <si>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</si>
  <si>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</si>
  <si>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</si>
  <si>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</si>
  <si>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</si>
  <si>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</si>
  <si>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</si>
  <si>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</si>
  <si>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</si>
  <si>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</si>
  <si>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</si>
  <si>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</si>
  <si>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</si>
  <si>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</si>
  <si>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</si>
  <si>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</si>
  <si>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</si>
  <si>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</si>
  <si>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</si>
  <si>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</si>
  <si>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</si>
  <si>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</si>
  <si>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</si>
  <si>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</si>
  <si>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</si>
  <si>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</si>
  <si>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</si>
  <si>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</si>
  <si>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</si>
  <si>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</si>
  <si>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</si>
  <si>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</si>
  <si>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</si>
  <si>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</si>
  <si>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</si>
  <si>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</si>
  <si>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</si>
  <si>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</si>
  <si>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</si>
  <si>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</si>
  <si>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</si>
  <si>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</si>
  <si>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</si>
  <si>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</si>
  <si>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</si>
  <si>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</si>
  <si>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</si>
  <si>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</si>
  <si>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</si>
  <si>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</si>
  <si>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</si>
  <si>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</si>
  <si>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</si>
  <si>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</si>
  <si>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</si>
  <si>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</si>
  <si>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</si>
  <si>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</si>
  <si>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</si>
  <si>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</si>
  <si>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</si>
  <si>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</si>
  <si>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</si>
  <si>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</si>
  <si>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</si>
  <si>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</si>
  <si>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</si>
  <si>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</si>
  <si>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</si>
  <si>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</si>
  <si>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</si>
  <si>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</si>
  <si>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</si>
  <si>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</si>
  <si>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</si>
  <si>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</si>
  <si>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</si>
  <si>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</si>
  <si>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</si>
  <si>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</si>
  <si>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</si>
  <si>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</si>
  <si>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</si>
  <si>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</si>
  <si>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</si>
  <si>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</si>
  <si>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</si>
  <si>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</si>
  <si>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</si>
  <si>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</si>
  <si>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</si>
  <si>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</si>
  <si>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</si>
  <si>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</si>
  <si>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</si>
  <si>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</si>
  <si>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</si>
  <si>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</si>
  <si>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</si>
  <si>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</si>
  <si>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</si>
  <si>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</si>
  <si>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</si>
  <si>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</si>
  <si>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</si>
  <si>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</si>
  <si>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</si>
  <si>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</si>
  <si>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</si>
  <si>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</si>
  <si>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</si>
  <si>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</si>
  <si>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</si>
  <si>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</si>
  <si>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</si>
  <si>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</si>
  <si>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</si>
  <si>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</si>
  <si>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</si>
  <si>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</si>
  <si>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</si>
  <si>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</si>
  <si>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</si>
  <si>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</si>
  <si>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</si>
  <si>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</si>
  <si>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</si>
  <si>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</si>
  <si>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</si>
  <si>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</si>
  <si>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</si>
  <si>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</si>
  <si>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</si>
  <si>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</si>
  <si>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</si>
  <si>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</si>
  <si>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</si>
  <si>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</si>
  <si>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</si>
  <si>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</si>
  <si>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</si>
  <si>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</si>
  <si>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</si>
  <si>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</si>
  <si>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</si>
  <si>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</si>
  <si>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</si>
  <si>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</si>
  <si>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</si>
  <si>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</si>
  <si>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</si>
  <si>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</si>
  <si>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</si>
  <si>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</si>
  <si>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</si>
  <si>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</si>
  <si>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</si>
  <si>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</si>
  <si>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</si>
  <si>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</si>
  <si>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</si>
  <si>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</si>
  <si>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</si>
  <si>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</si>
  <si>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</si>
  <si>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</si>
  <si>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</si>
  <si>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</si>
  <si>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</si>
  <si>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</si>
  <si>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</si>
  <si>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</si>
  <si>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</si>
  <si>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</si>
  <si>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</si>
  <si>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</si>
  <si>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</si>
  <si>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</si>
  <si>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</si>
  <si>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</si>
  <si>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</si>
  <si>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</si>
  <si>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</si>
  <si>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</si>
  <si>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</si>
  <si>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</si>
  <si>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</si>
  <si>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</si>
  <si>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</si>
  <si>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</si>
  <si>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</si>
  <si>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</si>
  <si>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</si>
  <si>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</si>
  <si>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</si>
  <si>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</si>
  <si>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</si>
  <si>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</si>
  <si>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</si>
  <si>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</si>
  <si>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</si>
  <si>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</si>
  <si>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</si>
  <si>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</si>
  <si>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</si>
  <si>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</si>
  <si>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</si>
  <si>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</si>
  <si>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</si>
  <si>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</si>
  <si>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</si>
  <si>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</si>
  <si>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</si>
  <si>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</si>
  <si>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</si>
  <si>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</si>
  <si>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</si>
  <si>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</si>
  <si>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</si>
  <si>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</si>
  <si>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</si>
  <si>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</si>
  <si>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</si>
  <si>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</si>
  <si>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</si>
  <si>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</si>
  <si>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</si>
  <si>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</si>
  <si>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</si>
  <si>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</si>
  <si>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</si>
  <si>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</si>
  <si>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</si>
  <si>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</si>
  <si>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</si>
  <si>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</si>
  <si>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</si>
  <si>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</si>
  <si>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</si>
  <si>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</si>
  <si>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</si>
  <si>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</si>
  <si>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</si>
  <si>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</si>
  <si>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</si>
  <si>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</si>
  <si>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</si>
  <si>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</si>
  <si>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</si>
  <si>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</si>
  <si>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</si>
  <si>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</si>
  <si>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</si>
  <si>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</si>
  <si>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</si>
  <si>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</si>
  <si>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</si>
  <si>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</si>
  <si>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</si>
  <si>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</si>
  <si>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</si>
  <si>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</si>
  <si>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</si>
  <si>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</si>
  <si>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</si>
  <si>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</si>
  <si>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</si>
  <si>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</si>
  <si>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</si>
  <si>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</si>
  <si>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</si>
  <si>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</si>
  <si>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</si>
  <si>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</si>
  <si>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</si>
  <si>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</si>
  <si>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</si>
  <si>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</si>
  <si>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</si>
  <si>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</si>
  <si>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</si>
  <si>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</si>
  <si>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</si>
  <si>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</si>
  <si>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</si>
  <si>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</si>
  <si>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</si>
  <si>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</si>
  <si>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</si>
  <si>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</si>
  <si>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</si>
  <si>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</si>
  <si>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</si>
  <si>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</si>
  <si>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</si>
  <si>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</si>
  <si>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</si>
  <si>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</si>
  <si>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</si>
  <si>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</si>
  <si>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</si>
  <si>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</si>
  <si>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</si>
  <si>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</si>
  <si>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</si>
  <si>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</si>
  <si>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</si>
  <si>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</si>
  <si>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</si>
  <si>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</si>
  <si>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</si>
  <si>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</si>
  <si>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</si>
  <si>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</si>
  <si>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</si>
  <si>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</si>
  <si>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</si>
  <si>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</si>
  <si>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</si>
  <si>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</si>
  <si>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</si>
  <si>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</si>
  <si>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</si>
  <si>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</si>
  <si>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</si>
  <si>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</si>
  <si>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</si>
  <si>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</si>
  <si>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</si>
  <si>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</si>
  <si>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</si>
  <si>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</si>
  <si>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</si>
  <si>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</si>
  <si>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</si>
  <si>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</si>
  <si>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</si>
  <si>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</si>
  <si>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</si>
  <si>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</si>
  <si>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</si>
  <si>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</si>
  <si>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</si>
  <si>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</si>
  <si>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</si>
  <si>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</si>
  <si>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</si>
  <si>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</si>
  <si>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</si>
  <si>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</si>
  <si>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</si>
  <si>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</si>
  <si>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</si>
  <si>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</si>
  <si>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</si>
  <si>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</si>
  <si>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</si>
  <si>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</si>
  <si>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</si>
  <si>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</si>
  <si>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</si>
  <si>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</si>
  <si>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</si>
  <si>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</si>
  <si>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</si>
  <si>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</si>
  <si>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</si>
  <si>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</si>
  <si>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</si>
  <si>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</si>
  <si>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</si>
  <si>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</si>
  <si>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</si>
  <si>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</si>
  <si>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</si>
  <si>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</si>
  <si>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</si>
  <si>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</si>
  <si>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</si>
  <si>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</si>
  <si>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</si>
  <si>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</si>
  <si>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</si>
  <si>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</si>
  <si>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</si>
  <si>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</si>
  <si>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</si>
  <si>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</si>
  <si>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</si>
  <si>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</si>
  <si>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</si>
  <si>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</si>
  <si>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</si>
  <si>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</si>
  <si>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</si>
  <si>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</si>
  <si>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</si>
  <si>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</si>
  <si>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</si>
  <si>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</si>
  <si>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</si>
  <si>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</si>
  <si>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</si>
  <si>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</si>
  <si>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</si>
  <si>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</si>
  <si>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</si>
  <si>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</si>
  <si>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</si>
  <si>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</si>
  <si>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</si>
  <si>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</si>
  <si>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</si>
  <si>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</si>
  <si>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</si>
  <si>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</si>
  <si>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</si>
  <si>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</si>
  <si>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</si>
  <si>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</si>
  <si>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</si>
  <si>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</si>
  <si>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</si>
  <si>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</si>
  <si>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</si>
  <si>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</si>
  <si>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</si>
  <si>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</si>
  <si>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</si>
  <si>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</si>
  <si>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</si>
  <si>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</si>
  <si>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</si>
  <si>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</si>
  <si>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</si>
  <si>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</si>
  <si>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</si>
  <si>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</si>
  <si>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</si>
  <si>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</si>
  <si>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</si>
  <si>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</si>
  <si>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</si>
  <si>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</si>
  <si>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</si>
  <si>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</si>
  <si>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</si>
  <si>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</si>
  <si>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</si>
  <si>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</si>
  <si>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</si>
  <si>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</si>
  <si>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</si>
  <si>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</si>
  <si>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</si>
  <si>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</si>
  <si>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</si>
  <si>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</si>
  <si>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</si>
  <si>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</si>
  <si>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</si>
  <si>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</si>
  <si>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</si>
  <si>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</si>
  <si>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</si>
  <si>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</si>
  <si>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</si>
  <si>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</si>
  <si>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</si>
  <si>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</si>
  <si>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</si>
  <si>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</si>
  <si>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</si>
  <si>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</si>
  <si>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</si>
  <si>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</si>
  <si>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</si>
  <si>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</si>
  <si>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</si>
  <si>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</si>
  <si>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</si>
  <si>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</si>
  <si>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</si>
  <si>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</si>
  <si>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</si>
  <si>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</si>
  <si>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</si>
  <si>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</si>
  <si>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</si>
  <si>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</si>
  <si>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</si>
  <si>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</si>
  <si>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</si>
  <si>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</si>
  <si>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</si>
  <si>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</si>
  <si>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</si>
  <si>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</si>
  <si>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</si>
  <si>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</si>
  <si>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</si>
  <si>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</si>
  <si>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</si>
  <si>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</si>
  <si>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</si>
  <si>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</si>
  <si>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</si>
  <si>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</si>
  <si>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</si>
  <si>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</si>
  <si>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</si>
  <si>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</si>
  <si>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</si>
  <si>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</si>
  <si>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</si>
  <si>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</si>
  <si>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</si>
  <si>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</si>
  <si>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</si>
  <si>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</si>
  <si>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</si>
  <si>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</si>
  <si>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</si>
  <si>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</si>
  <si>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</si>
  <si>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</si>
  <si>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</si>
  <si>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</si>
  <si>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</si>
  <si>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</si>
  <si>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</si>
  <si>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</si>
  <si>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</si>
  <si>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</si>
  <si>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</si>
  <si>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</si>
  <si>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</si>
  <si>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</si>
  <si>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</si>
  <si>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</si>
  <si>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</si>
  <si>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</si>
  <si>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</si>
  <si>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</si>
  <si>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</si>
  <si>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</si>
  <si>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</si>
  <si>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</si>
  <si>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</si>
  <si>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</si>
  <si>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</si>
  <si>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</si>
  <si>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</si>
  <si>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</si>
  <si>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</si>
  <si>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</si>
  <si>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</si>
  <si>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</si>
  <si>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</si>
  <si>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</si>
  <si>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</si>
  <si>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</si>
  <si>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</si>
  <si>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</si>
  <si>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</si>
  <si>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</si>
  <si>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</si>
  <si>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</si>
  <si>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</si>
  <si>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</si>
  <si>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</si>
  <si>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</si>
  <si>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</si>
  <si>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</si>
  <si>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</si>
  <si>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</si>
  <si>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</si>
  <si>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</si>
  <si>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</si>
  <si>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</si>
  <si>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</si>
  <si>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</si>
  <si>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</si>
  <si>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</si>
  <si>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</si>
  <si>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</si>
  <si>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</si>
  <si>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</si>
  <si>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</si>
  <si>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</si>
  <si>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</si>
  <si>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</si>
  <si>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</si>
  <si>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</si>
  <si>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</si>
  <si>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</si>
  <si>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</si>
  <si>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</si>
  <si>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</si>
  <si>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</si>
  <si>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</si>
  <si>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</si>
  <si>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</si>
  <si>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</si>
  <si>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</si>
  <si>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</si>
  <si>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</si>
  <si>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</si>
  <si>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</si>
  <si>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</si>
  <si>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</si>
  <si>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</si>
  <si>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</si>
  <si>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</si>
  <si>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</si>
  <si>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</si>
  <si>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</si>
  <si>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</si>
  <si>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</si>
  <si>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</si>
  <si>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</si>
  <si>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</si>
  <si>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</si>
  <si>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</si>
  <si>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</si>
  <si>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</si>
  <si>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</si>
  <si>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</si>
  <si>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</si>
  <si>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</si>
  <si>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</si>
  <si>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</si>
  <si>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</si>
  <si>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</si>
  <si>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</si>
  <si>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</si>
  <si>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</si>
  <si>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</si>
  <si>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</si>
  <si>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</si>
  <si>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</si>
  <si>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</si>
  <si>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</si>
  <si>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</si>
  <si>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</si>
  <si>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</si>
  <si>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</si>
  <si>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</si>
  <si>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</si>
  <si>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</si>
  <si>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</si>
  <si>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</si>
  <si>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</si>
  <si>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</si>
  <si>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</si>
  <si>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</si>
  <si>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</si>
  <si>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</si>
  <si>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</si>
  <si>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</si>
  <si>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</si>
  <si>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</si>
  <si>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</si>
  <si>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</si>
  <si>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</si>
  <si>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</si>
  <si>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</si>
  <si>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</si>
  <si>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</si>
  <si>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</si>
  <si>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</si>
  <si>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</si>
  <si>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</si>
  <si>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</si>
  <si>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</si>
  <si>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</si>
  <si>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</si>
  <si>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</si>
  <si>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</si>
  <si>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</si>
  <si>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</si>
  <si>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</si>
  <si>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</si>
  <si>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</si>
  <si>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</si>
  <si>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</si>
  <si>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</si>
  <si>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</si>
  <si>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</si>
  <si>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</si>
  <si>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</si>
  <si>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</si>
  <si>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</si>
  <si>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</si>
  <si>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</si>
  <si>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</si>
  <si>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</si>
  <si>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</si>
  <si>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</si>
  <si>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</si>
  <si>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</si>
  <si>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</si>
  <si>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</si>
  <si>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</si>
  <si>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</si>
  <si>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</si>
  <si>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</si>
  <si>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</si>
  <si>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</si>
  <si>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</si>
  <si>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</si>
  <si>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</si>
  <si>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</si>
  <si>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</si>
  <si>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</si>
  <si>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</si>
  <si>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</si>
  <si>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</si>
  <si>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</si>
  <si>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</si>
  <si>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</si>
  <si>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</si>
  <si>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</si>
  <si>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</si>
  <si>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</si>
  <si>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</si>
  <si>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</si>
  <si>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</si>
  <si>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</si>
  <si>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</si>
  <si>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</si>
  <si>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</si>
  <si>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</si>
  <si>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</si>
  <si>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</si>
  <si>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</si>
  <si>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</si>
  <si>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</si>
  <si>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</si>
  <si>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</si>
  <si>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</si>
  <si>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</si>
  <si>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</si>
  <si>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</si>
  <si>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</si>
  <si>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</si>
  <si>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</si>
  <si>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</si>
  <si>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</si>
  <si>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</si>
  <si>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</si>
  <si>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</si>
  <si>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</si>
  <si>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</si>
  <si>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</si>
  <si>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</si>
  <si>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</si>
  <si>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</si>
  <si>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</si>
  <si>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</si>
  <si>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</si>
  <si>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</si>
  <si>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</si>
  <si>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</si>
  <si>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</si>
  <si>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</si>
  <si>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</si>
  <si>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</si>
  <si>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</si>
  <si>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</si>
  <si>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</si>
  <si>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</si>
  <si>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</si>
  <si>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</si>
  <si>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</si>
  <si>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</si>
  <si>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</si>
  <si>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</si>
  <si>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</si>
  <si>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</si>
  <si>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</si>
  <si>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</si>
  <si>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</si>
  <si>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</si>
  <si>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</si>
  <si>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</si>
  <si>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</si>
  <si>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</si>
  <si>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</si>
  <si>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</si>
  <si>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</si>
  <si>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</si>
  <si>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</si>
  <si>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</si>
  <si>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</si>
  <si>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</si>
  <si>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</si>
  <si>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</si>
  <si>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</si>
  <si>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</si>
  <si>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</si>
  <si>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</si>
  <si>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</si>
  <si>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</si>
  <si>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</si>
  <si>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</si>
  <si>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</si>
  <si>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</si>
  <si>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</si>
  <si>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</si>
  <si>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</si>
  <si>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</si>
  <si>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</si>
  <si>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</si>
  <si>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</si>
  <si>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</si>
  <si>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</si>
  <si>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</si>
  <si>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</si>
  <si>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</si>
  <si>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</si>
  <si>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</si>
  <si>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</si>
  <si>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</si>
  <si>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</si>
  <si>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</si>
  <si>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</si>
  <si>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</si>
  <si>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</si>
  <si>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</si>
  <si>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</si>
  <si>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</si>
  <si>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</si>
  <si>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</si>
  <si>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</si>
  <si>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</si>
  <si>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</si>
  <si>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</si>
  <si>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</si>
  <si>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</si>
  <si>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</si>
  <si>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</si>
  <si>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</si>
  <si>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</si>
  <si>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</si>
  <si>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</si>
  <si>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</si>
  <si>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</si>
  <si>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</si>
  <si>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</si>
  <si>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</si>
  <si>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</si>
  <si>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</si>
  <si>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</si>
  <si>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</si>
  <si>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</si>
  <si>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</si>
  <si>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</si>
  <si>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</si>
  <si>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</si>
  <si>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</si>
  <si>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</si>
  <si>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</si>
  <si>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</si>
  <si>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</si>
  <si>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</si>
  <si>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</si>
  <si>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</si>
  <si>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</si>
  <si>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</si>
  <si>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</si>
  <si>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</si>
  <si>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</si>
  <si>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</si>
  <si>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</si>
  <si>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</si>
  <si>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</si>
  <si>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</si>
  <si>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</si>
  <si>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</si>
  <si>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</si>
  <si>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</si>
  <si>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</si>
  <si>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</si>
  <si>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</si>
  <si>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</si>
  <si>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</si>
  <si>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</si>
  <si>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</si>
  <si>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</si>
  <si>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</si>
  <si>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</si>
  <si>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</si>
  <si>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</si>
  <si>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</si>
  <si>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</si>
  <si>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</si>
  <si>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</si>
  <si>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</si>
  <si>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</si>
  <si>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</si>
  <si>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</si>
  <si>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</si>
  <si>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</si>
  <si>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</si>
  <si>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</si>
  <si>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</si>
  <si>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</si>
  <si>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</si>
  <si>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</si>
  <si>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</si>
  <si>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</si>
  <si>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</si>
  <si>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</si>
  <si>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</si>
  <si>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</si>
  <si>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</si>
  <si>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</si>
  <si>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</si>
  <si>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</si>
  <si>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</si>
  <si>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</si>
  <si>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</si>
  <si>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</si>
  <si>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</si>
  <si>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</si>
  <si>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</si>
  <si>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</si>
  <si>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</si>
  <si>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</si>
  <si>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</si>
  <si>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</si>
  <si>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</si>
  <si>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</si>
  <si>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</si>
  <si>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</si>
  <si>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</si>
  <si>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</si>
  <si>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</si>
  <si>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</si>
  <si>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</si>
  <si>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</si>
  <si>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</si>
  <si>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</si>
  <si>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</si>
  <si>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</si>
  <si>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</si>
  <si>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</si>
  <si>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</si>
  <si>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</si>
  <si>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</si>
  <si>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</si>
  <si>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</si>
  <si>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</si>
  <si>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</si>
  <si>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</si>
  <si>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</si>
  <si>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</si>
  <si>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</si>
  <si>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</si>
  <si>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</si>
  <si>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</si>
  <si>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</si>
  <si>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</si>
  <si>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</si>
  <si>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</si>
  <si>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</si>
  <si>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</si>
  <si>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</si>
  <si>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</si>
  <si>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</si>
  <si>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</si>
  <si>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</si>
  <si>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</si>
  <si>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</si>
  <si>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</si>
  <si>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</si>
  <si>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</si>
  <si>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</si>
  <si>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</si>
  <si>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</si>
  <si>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</si>
  <si>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</si>
  <si>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</si>
  <si>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</si>
  <si>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</si>
  <si>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</si>
  <si>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</si>
  <si>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</si>
  <si>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</si>
  <si>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</si>
  <si>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</si>
  <si>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</si>
  <si>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</si>
  <si>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</si>
  <si>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</si>
  <si>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</si>
  <si>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</si>
  <si>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</si>
  <si>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</si>
  <si>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</si>
  <si>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</si>
  <si>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</si>
  <si>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</si>
  <si>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</si>
  <si>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</si>
  <si>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</si>
  <si>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</si>
  <si>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</si>
  <si>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</si>
  <si>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</si>
  <si>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</si>
  <si>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</si>
  <si>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</si>
  <si>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</si>
  <si>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</si>
  <si>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</si>
  <si>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</si>
  <si>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</si>
  <si>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</si>
  <si>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</si>
  <si>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</si>
  <si>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</si>
  <si>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</si>
  <si>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</si>
  <si>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</si>
  <si>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</si>
  <si>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</si>
  <si>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</si>
  <si>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</si>
  <si>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</si>
  <si>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</si>
  <si>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</si>
  <si>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</si>
  <si>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</si>
  <si>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</si>
  <si>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</si>
  <si>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</si>
  <si>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</si>
  <si>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</si>
  <si>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</si>
  <si>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</si>
  <si>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</si>
  <si>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</si>
  <si>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</si>
  <si>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</si>
  <si>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</si>
  <si>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</si>
  <si>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</si>
  <si>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</si>
  <si>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</si>
  <si>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</si>
  <si>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</si>
  <si>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</si>
  <si>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</si>
  <si>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</si>
  <si>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</si>
  <si>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</si>
  <si>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</si>
  <si>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</si>
  <si>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</si>
  <si>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</si>
  <si>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</si>
  <si>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</si>
  <si>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</si>
  <si>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</si>
  <si>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</si>
  <si>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</si>
  <si>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</si>
  <si>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</si>
  <si>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</si>
  <si>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</si>
  <si>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</si>
  <si>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</si>
  <si>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</si>
  <si>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</si>
  <si>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</si>
  <si>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</si>
  <si>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</si>
  <si>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</si>
  <si>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</si>
  <si>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</si>
  <si>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</si>
  <si>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</si>
  <si>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</si>
  <si>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</si>
  <si>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</si>
  <si>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</si>
  <si>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</si>
  <si>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</si>
  <si>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</si>
  <si>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</si>
  <si>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</si>
  <si>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</si>
  <si>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</si>
  <si>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</si>
  <si>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</si>
  <si>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</si>
  <si>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</si>
  <si>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</si>
  <si>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</si>
  <si>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</si>
  <si>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</si>
  <si>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</si>
  <si>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</si>
  <si>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</si>
  <si>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</si>
  <si>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</si>
  <si>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</si>
  <si>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</si>
  <si>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</si>
  <si>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</si>
  <si>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</si>
  <si>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</si>
  <si>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</si>
  <si>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</si>
  <si>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</si>
  <si>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</si>
  <si>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</si>
  <si>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</si>
  <si>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</si>
  <si>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</si>
  <si>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</si>
  <si>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</si>
  <si>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</si>
  <si>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</si>
  <si>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</si>
  <si>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</si>
  <si>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</si>
  <si>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</si>
  <si>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</si>
  <si>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</si>
  <si>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</si>
  <si>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</si>
  <si>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</si>
  <si>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</si>
  <si>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</si>
  <si>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</si>
  <si>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</si>
  <si>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</si>
  <si>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</si>
  <si>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</si>
  <si>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</si>
  <si>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</si>
  <si>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</si>
  <si>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</si>
  <si>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</si>
  <si>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</si>
  <si>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</si>
  <si>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</si>
  <si>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</si>
  <si>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</si>
  <si>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</si>
  <si>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</si>
  <si>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</si>
  <si>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</si>
  <si>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</si>
  <si>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</si>
  <si>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</si>
  <si>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</si>
  <si>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</si>
  <si>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</si>
  <si>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</si>
  <si>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</si>
  <si>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</si>
  <si>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</si>
  <si>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</si>
  <si>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</si>
  <si>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</si>
  <si>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</si>
  <si>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</si>
  <si>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</si>
  <si>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</si>
  <si>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</si>
  <si>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</si>
  <si>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</si>
  <si>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</si>
  <si>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</si>
  <si>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</si>
  <si>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</si>
  <si>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</si>
  <si>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</si>
  <si>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</si>
  <si>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</si>
  <si>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</si>
  <si>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</si>
  <si>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</si>
  <si>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</si>
  <si>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</si>
  <si>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</si>
  <si>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</si>
  <si>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</si>
  <si>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</si>
  <si>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</si>
  <si>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</si>
  <si>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</si>
  <si>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</si>
  <si>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</si>
  <si>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</si>
  <si>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</si>
  <si>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</si>
  <si>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</si>
  <si>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</si>
  <si>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</si>
  <si>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</si>
  <si>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</si>
  <si>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</si>
  <si>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</si>
  <si>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</si>
  <si>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</si>
  <si>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</si>
  <si>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</si>
  <si>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</si>
  <si>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</si>
  <si>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</si>
  <si>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</si>
  <si>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</si>
  <si>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</si>
  <si>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</si>
  <si>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</si>
  <si>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</si>
  <si>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</si>
  <si>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</si>
  <si>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</si>
  <si>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</si>
  <si>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</si>
  <si>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</si>
  <si>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</si>
  <si>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</si>
  <si>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</si>
  <si>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</si>
  <si>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</si>
  <si>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</si>
  <si>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</si>
  <si>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</si>
  <si>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</si>
  <si>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</si>
  <si>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</si>
  <si>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</si>
  <si>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</si>
  <si>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</si>
  <si>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</si>
  <si>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</si>
  <si>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</si>
  <si>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</si>
  <si>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</si>
  <si>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</si>
  <si>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</si>
  <si>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</si>
  <si>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</si>
  <si>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</si>
  <si>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</si>
  <si>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</si>
  <si>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</si>
  <si>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</si>
  <si>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</si>
  <si>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</si>
  <si>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</si>
  <si>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</si>
  <si>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</si>
  <si>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</si>
  <si>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</si>
  <si>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</si>
  <si>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</si>
  <si>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</si>
  <si>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</si>
  <si>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</si>
  <si>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</si>
  <si>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</si>
  <si>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</si>
  <si>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</si>
  <si>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</si>
  <si>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</si>
  <si>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</si>
  <si>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</si>
  <si>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</si>
  <si>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</si>
  <si>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</si>
  <si>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</si>
  <si>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</si>
  <si>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</si>
  <si>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</si>
  <si>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</si>
  <si>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</si>
  <si>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</si>
  <si>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</si>
  <si>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</si>
  <si>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</si>
  <si>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</si>
  <si>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</si>
  <si>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</si>
  <si>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</si>
  <si>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</si>
  <si>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</si>
  <si>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</si>
  <si>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</si>
  <si>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</si>
  <si>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</si>
  <si>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</si>
  <si>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</si>
  <si>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</si>
  <si>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</si>
  <si>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</si>
  <si>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</si>
  <si>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</si>
  <si>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</si>
  <si>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</si>
  <si>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</si>
  <si>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</si>
  <si>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</si>
  <si>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</si>
  <si>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</si>
  <si>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</si>
  <si>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</si>
  <si>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</si>
  <si>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</si>
  <si>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</si>
  <si>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</si>
  <si>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</si>
  <si>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</si>
  <si>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</si>
  <si>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</si>
  <si>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</si>
  <si>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</si>
  <si>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</si>
  <si>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</si>
  <si>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</si>
  <si>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</si>
  <si>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</si>
  <si>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</si>
  <si>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</si>
  <si>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</si>
  <si>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</si>
  <si>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</si>
  <si>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</si>
  <si>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</si>
  <si>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</si>
  <si>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</si>
  <si>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</si>
  <si>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</si>
  <si>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</si>
  <si>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</si>
  <si>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</si>
  <si>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</si>
  <si>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</si>
  <si>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</si>
  <si>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</si>
  <si>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</si>
  <si>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</si>
  <si>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</si>
  <si>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</si>
  <si>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</si>
  <si>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</si>
  <si>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</si>
  <si>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</si>
  <si>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</si>
  <si>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</si>
  <si>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</si>
  <si>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</si>
  <si>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</si>
  <si>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</si>
  <si>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</si>
  <si>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</si>
  <si>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</si>
  <si>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</si>
  <si>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</si>
  <si>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</si>
  <si>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</si>
  <si>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</si>
  <si>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</si>
  <si>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</si>
  <si>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</si>
  <si>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</si>
  <si>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</si>
  <si>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</si>
  <si>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</si>
  <si>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</si>
  <si>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</si>
  <si>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</si>
  <si>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</si>
  <si>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</si>
  <si>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</si>
  <si>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</si>
  <si>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</si>
  <si>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</si>
  <si>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</si>
  <si>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</si>
  <si>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</si>
  <si>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</si>
  <si>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</si>
  <si>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</si>
  <si>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</si>
  <si>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</si>
  <si>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</si>
  <si>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</si>
  <si>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</si>
  <si>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</si>
  <si>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</si>
  <si>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</si>
  <si>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</si>
  <si>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</si>
  <si>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</si>
  <si>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</si>
  <si>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</si>
  <si>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</si>
  <si>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</si>
  <si>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</si>
  <si>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</si>
  <si>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</si>
  <si>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</si>
  <si>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</si>
  <si>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</si>
  <si>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</si>
  <si>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</si>
  <si>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</si>
  <si>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</si>
  <si>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</si>
  <si>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</si>
  <si>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</si>
  <si>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</si>
  <si>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</si>
  <si>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</si>
  <si>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</si>
  <si>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</si>
  <si>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</si>
  <si>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</si>
  <si>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</si>
  <si>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</si>
  <si>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</si>
  <si>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</si>
  <si>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</si>
  <si>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</si>
  <si>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</si>
  <si>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</si>
  <si>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</si>
  <si>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</si>
  <si>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</si>
  <si>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</si>
  <si>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</si>
  <si>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</si>
  <si>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</si>
  <si>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</si>
  <si>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</si>
  <si>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</si>
  <si>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</si>
  <si>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</si>
  <si>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</si>
  <si>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</si>
  <si>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</si>
  <si>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</si>
  <si>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</si>
  <si>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</si>
  <si>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</si>
  <si>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</si>
  <si>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</si>
  <si>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</si>
  <si>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</si>
  <si>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</si>
  <si>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</si>
  <si>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</si>
  <si>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</si>
  <si>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</si>
  <si>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</si>
  <si>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</si>
  <si>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</si>
  <si>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</si>
  <si>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</si>
  <si>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</si>
  <si>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</si>
  <si>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</si>
  <si>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</si>
  <si>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</si>
  <si>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</si>
  <si>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</si>
  <si>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</si>
  <si>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</si>
  <si>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</si>
  <si>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</si>
  <si>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</si>
  <si>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</si>
  <si>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</si>
  <si>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</si>
  <si>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</si>
  <si>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</si>
  <si>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</si>
  <si>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</si>
  <si>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</si>
  <si>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</si>
  <si>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</si>
  <si>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</si>
  <si>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</si>
  <si>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</si>
  <si>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</si>
  <si>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</si>
  <si>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</si>
  <si>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</si>
  <si>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</si>
  <si>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</si>
  <si>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</si>
  <si>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</si>
  <si>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</si>
  <si>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</si>
  <si>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</si>
  <si>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</si>
  <si>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</si>
  <si>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</si>
  <si>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</si>
  <si>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</si>
  <si>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</si>
  <si>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</si>
  <si>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</si>
  <si>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</si>
  <si>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</si>
  <si>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</si>
  <si>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</si>
  <si>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</si>
  <si>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</si>
  <si>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</si>
  <si>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</si>
  <si>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</si>
  <si>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</si>
  <si>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</si>
  <si>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</si>
  <si>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</si>
  <si>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</si>
  <si>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</si>
  <si>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</si>
  <si>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</si>
  <si>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</si>
  <si>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</si>
  <si>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</si>
  <si>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</si>
  <si>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</si>
  <si>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</si>
  <si>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</si>
  <si>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</si>
  <si>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</si>
  <si>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</si>
  <si>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</si>
  <si>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</si>
  <si>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</si>
  <si>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</si>
  <si>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</si>
  <si>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</si>
  <si>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</si>
  <si>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</si>
  <si>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</si>
  <si>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</si>
  <si>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</si>
  <si>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</si>
  <si>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</si>
  <si>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</si>
  <si>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</si>
  <si>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</si>
  <si>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</si>
  <si>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</si>
  <si>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</si>
  <si>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</si>
  <si>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</si>
  <si>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</si>
  <si>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</si>
  <si>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</si>
  <si>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</si>
  <si>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</si>
  <si>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</si>
  <si>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</si>
  <si>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</si>
  <si>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</si>
  <si>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</si>
  <si>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</si>
  <si>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</si>
  <si>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</si>
  <si>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</si>
  <si>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</si>
  <si>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</si>
  <si>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</si>
  <si>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</si>
  <si>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</si>
  <si>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</si>
  <si>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</si>
  <si>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</si>
  <si>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</si>
  <si>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</si>
  <si>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</si>
  <si>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</si>
  <si>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</si>
  <si>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</si>
  <si>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</si>
  <si>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</si>
  <si>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</si>
  <si>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</si>
  <si>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</si>
  <si>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</si>
  <si>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</si>
  <si>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</si>
  <si>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</si>
  <si>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</si>
  <si>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</si>
  <si>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</si>
  <si>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</si>
  <si>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</si>
  <si>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</si>
  <si>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</si>
  <si>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</si>
  <si>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</si>
  <si>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</si>
  <si>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</si>
  <si>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</si>
  <si>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</si>
  <si>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</si>
  <si>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</si>
  <si>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</si>
  <si>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</si>
  <si>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</si>
  <si>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</si>
  <si>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</si>
  <si>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</si>
  <si>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</si>
  <si>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</si>
  <si>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</si>
  <si>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</si>
  <si>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</si>
  <si>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</si>
  <si>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</si>
  <si>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</si>
  <si>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</si>
  <si>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</si>
  <si>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</si>
  <si>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</si>
  <si>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</si>
  <si>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</si>
  <si>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</si>
  <si>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</si>
  <si>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</si>
  <si>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</si>
  <si>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</si>
  <si>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</si>
  <si>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</si>
  <si>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</si>
  <si>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</si>
  <si>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</si>
  <si>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</si>
  <si>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</si>
  <si>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</si>
  <si>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</si>
  <si>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</si>
  <si>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</si>
  <si>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</si>
  <si>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</si>
  <si>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</si>
  <si>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</si>
  <si>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</si>
  <si>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</si>
  <si>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</si>
  <si>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</si>
  <si>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</si>
  <si>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</si>
  <si>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</si>
  <si>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</si>
  <si>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</si>
  <si>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</si>
  <si>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</si>
  <si>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</si>
  <si>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</si>
  <si>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</si>
  <si>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</si>
  <si>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</si>
  <si>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</si>
  <si>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</si>
  <si>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</si>
  <si>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</si>
  <si>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</si>
  <si>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</si>
  <si>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</si>
  <si>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</si>
  <si>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</si>
  <si>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</si>
  <si>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</si>
  <si>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</si>
  <si>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</si>
  <si>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</si>
  <si>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</si>
  <si>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</si>
  <si>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</si>
  <si>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</si>
  <si>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</si>
  <si>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</si>
  <si>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</si>
  <si>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</si>
  <si>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</si>
  <si>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</si>
  <si>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</si>
  <si>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</si>
  <si>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</si>
  <si>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</si>
  <si>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</si>
  <si>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</si>
  <si>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</si>
  <si>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</si>
  <si>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</si>
  <si>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</si>
  <si>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</si>
  <si>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</si>
  <si>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</si>
  <si>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</si>
  <si>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</si>
  <si>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</si>
  <si>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</si>
  <si>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</si>
  <si>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</si>
  <si>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</si>
  <si>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</si>
  <si>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</si>
  <si>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</si>
  <si>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</si>
  <si>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</si>
  <si>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</si>
  <si>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</si>
  <si>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</si>
  <si>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</si>
  <si>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</si>
  <si>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</si>
  <si>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</si>
  <si>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</si>
  <si>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</si>
  <si>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</si>
  <si>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</si>
  <si>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</si>
  <si>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</si>
  <si>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</si>
  <si>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</si>
  <si>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</si>
  <si>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</si>
  <si>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</si>
  <si>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</si>
  <si>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</si>
  <si>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</si>
  <si>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</si>
  <si>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</si>
  <si>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</si>
  <si>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</si>
  <si>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</si>
  <si>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</si>
  <si>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</si>
  <si>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</si>
  <si>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</si>
  <si>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</si>
  <si>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</si>
  <si>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</si>
  <si>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</si>
  <si>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</si>
  <si>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</si>
  <si>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</si>
  <si>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</si>
  <si>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</si>
  <si>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</si>
  <si>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</si>
  <si>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</si>
  <si>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</si>
  <si>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</si>
  <si>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</si>
  <si>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</si>
  <si>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</si>
  <si>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</si>
  <si>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</si>
  <si>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</si>
  <si>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</si>
  <si>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</si>
  <si>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</si>
  <si>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</si>
  <si>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</si>
  <si>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</si>
  <si>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</si>
  <si>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</si>
  <si>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</si>
  <si>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</si>
  <si>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</si>
  <si>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</si>
  <si>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</si>
  <si>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</si>
  <si>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</si>
  <si>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</si>
  <si>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</si>
  <si>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</si>
  <si>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</si>
  <si>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</si>
  <si>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</si>
  <si>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</si>
  <si>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</si>
  <si>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</si>
  <si>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</si>
  <si>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</si>
  <si>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</si>
  <si>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</si>
  <si>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</si>
  <si>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</si>
  <si>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</si>
  <si>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</si>
  <si>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</si>
  <si>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</si>
  <si>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</si>
  <si>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</si>
  <si>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</si>
  <si>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</si>
  <si>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</si>
  <si>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</si>
  <si>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</si>
  <si>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</si>
  <si>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</si>
  <si>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</si>
  <si>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</si>
  <si>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</si>
  <si>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</si>
  <si>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</si>
  <si>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</si>
  <si>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</si>
  <si>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</si>
  <si>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</si>
  <si>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</si>
  <si>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</si>
  <si>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</si>
  <si>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</si>
  <si>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</si>
  <si>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</si>
  <si>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</si>
  <si>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</si>
  <si>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</si>
  <si>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</si>
  <si>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</si>
  <si>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</si>
  <si>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</si>
  <si>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</si>
  <si>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</si>
  <si>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</si>
  <si>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</si>
  <si>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</si>
  <si>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</si>
  <si>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</si>
  <si>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</si>
  <si>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</si>
  <si>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</si>
  <si>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</si>
  <si>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</si>
  <si>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</si>
  <si>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</si>
  <si>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</si>
  <si>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</si>
  <si>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</si>
  <si>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</si>
  <si>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</si>
  <si>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</si>
  <si>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</si>
  <si>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</si>
  <si>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</si>
  <si>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</si>
  <si>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</si>
  <si>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</si>
  <si>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</si>
  <si>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</si>
  <si>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</si>
  <si>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</si>
  <si>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</si>
  <si>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</si>
  <si>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</si>
  <si>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</si>
  <si>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</si>
  <si>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</si>
  <si>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</si>
  <si>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</si>
  <si>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</si>
  <si>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</si>
  <si>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</si>
  <si>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</si>
  <si>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</si>
  <si>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</si>
  <si>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</si>
  <si>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</si>
  <si>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</si>
  <si>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</si>
  <si>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</si>
  <si>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</si>
  <si>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</si>
  <si>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</si>
  <si>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</si>
  <si>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</si>
  <si>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</si>
  <si>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</si>
  <si>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</si>
  <si>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</si>
  <si>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</si>
  <si>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</si>
  <si>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</si>
  <si>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</si>
  <si>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</si>
  <si>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</si>
  <si>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</si>
  <si>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</si>
  <si>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</si>
  <si>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</si>
  <si>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</si>
  <si>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</si>
  <si>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</si>
  <si>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</si>
  <si>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</si>
  <si>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</si>
  <si>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</si>
  <si>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</si>
  <si>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</si>
  <si>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</si>
  <si>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</si>
  <si>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</si>
  <si>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</si>
  <si>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</si>
  <si>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</si>
  <si>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</si>
  <si>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</si>
  <si>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</si>
  <si>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</si>
  <si>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</si>
  <si>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</si>
  <si>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</si>
  <si>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</si>
  <si>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</si>
  <si>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</si>
  <si>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</si>
  <si>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</si>
  <si>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</si>
  <si>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</si>
  <si>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</si>
  <si>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</si>
  <si>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</si>
  <si>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</si>
  <si>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</si>
  <si>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</si>
  <si>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</si>
  <si>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</si>
  <si>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</si>
  <si>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</si>
  <si>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</si>
  <si>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</si>
  <si>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</si>
  <si>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</si>
  <si>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</si>
  <si>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</si>
  <si>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</si>
  <si>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</si>
  <si>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</si>
  <si>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</si>
  <si>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</si>
  <si>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</si>
  <si>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</si>
  <si>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</si>
  <si>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</si>
  <si>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</si>
  <si>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</si>
  <si>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</si>
  <si>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</si>
  <si>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</si>
  <si>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</si>
  <si>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</si>
  <si>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</si>
  <si>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</si>
  <si>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</si>
  <si>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</si>
  <si>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</si>
  <si>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</si>
  <si>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</si>
  <si>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</si>
  <si>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</si>
  <si>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</si>
  <si>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</si>
  <si>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</si>
  <si>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</si>
  <si>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</si>
  <si>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</si>
  <si>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</si>
  <si>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</si>
  <si>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</si>
  <si>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</si>
  <si>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</si>
  <si>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</si>
  <si>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</si>
  <si>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</si>
  <si>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</si>
  <si>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</si>
  <si>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</si>
  <si>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</si>
  <si>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</si>
  <si>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</si>
  <si>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</si>
  <si>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</si>
  <si>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</si>
  <si>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</si>
  <si>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</si>
  <si>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</si>
  <si>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</si>
  <si>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</si>
  <si>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</si>
  <si>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</si>
  <si>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</si>
  <si>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</si>
  <si>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</si>
  <si>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</si>
  <si>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</si>
  <si>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</si>
  <si>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</si>
  <si>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</si>
  <si>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</si>
  <si>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</si>
  <si>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</si>
  <si>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</si>
  <si>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</si>
  <si>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</si>
  <si>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</si>
  <si>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</si>
  <si>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</si>
  <si>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</si>
  <si>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</si>
  <si>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</si>
  <si>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</si>
  <si>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</si>
  <si>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</si>
  <si>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</si>
  <si>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</si>
  <si>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</si>
  <si>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</si>
  <si>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</si>
  <si>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</si>
  <si>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</si>
  <si>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</si>
  <si>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</si>
  <si>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</si>
  <si>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</si>
  <si>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</si>
  <si>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</si>
  <si>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</si>
  <si>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</si>
  <si>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</si>
  <si>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</si>
  <si>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</si>
  <si>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</si>
  <si>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</si>
  <si>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</si>
  <si>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</si>
  <si>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</si>
  <si>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</si>
  <si>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</si>
  <si>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</si>
  <si>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</si>
  <si>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</si>
  <si>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</si>
  <si>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</si>
  <si>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</si>
  <si>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</si>
  <si>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</si>
  <si>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</si>
  <si>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</si>
  <si>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</si>
  <si>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</si>
  <si>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</si>
  <si>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</si>
  <si>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</si>
  <si>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</si>
  <si>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</si>
  <si>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</si>
  <si>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</si>
  <si>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</si>
  <si>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</si>
  <si>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</si>
  <si>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</si>
  <si>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</si>
  <si>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</si>
  <si>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</si>
  <si>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</si>
  <si>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</si>
  <si>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</si>
  <si>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</si>
  <si>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</si>
  <si>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</si>
  <si>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</si>
  <si>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</si>
  <si>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</si>
  <si>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</si>
  <si>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</si>
  <si>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</si>
  <si>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</si>
  <si>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</si>
  <si>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</si>
  <si>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</si>
  <si>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</si>
  <si>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</si>
  <si>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</si>
  <si>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</si>
  <si>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</si>
  <si>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</si>
  <si>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</si>
  <si>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</si>
  <si>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</si>
  <si>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</si>
  <si>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</si>
  <si>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</si>
  <si>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</si>
  <si>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</si>
  <si>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</si>
  <si>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</si>
  <si>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</si>
  <si>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</si>
  <si>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</si>
  <si>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</si>
  <si>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</si>
  <si>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</si>
  <si>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</si>
  <si>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</si>
  <si>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</si>
  <si>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</si>
  <si>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</si>
  <si>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</si>
  <si>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</si>
  <si>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</si>
  <si>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</si>
  <si>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</si>
  <si>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</si>
  <si>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</si>
  <si>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</si>
  <si>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</si>
  <si>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</si>
  <si>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</si>
  <si>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</si>
  <si>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</si>
  <si>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</si>
  <si>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</si>
  <si>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</si>
  <si>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</si>
  <si>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</si>
  <si>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</si>
  <si>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</si>
  <si>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</si>
  <si>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</si>
  <si>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</si>
  <si>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</si>
  <si>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</si>
  <si>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</si>
  <si>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</si>
  <si>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</si>
  <si>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</si>
  <si>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</si>
  <si>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</si>
  <si>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</si>
  <si>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</si>
  <si>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</si>
  <si>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</si>
  <si>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</si>
  <si>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</si>
  <si>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</si>
  <si>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</si>
  <si>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</si>
  <si>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</si>
  <si>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</si>
  <si>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</si>
  <si>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</si>
  <si>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</si>
  <si>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</si>
  <si>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</si>
  <si>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</si>
  <si>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</si>
  <si>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</si>
  <si>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</si>
  <si>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</si>
  <si>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</si>
  <si>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</si>
  <si>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</si>
  <si>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</si>
  <si>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</si>
  <si>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</si>
  <si>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</si>
  <si>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</si>
  <si>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</si>
  <si>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</si>
  <si>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</si>
  <si>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</si>
  <si>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</si>
  <si>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</si>
  <si>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</si>
  <si>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</si>
  <si>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</si>
  <si>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</si>
  <si>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</si>
  <si>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</si>
  <si>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</si>
  <si>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</si>
  <si>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</si>
  <si>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</si>
  <si>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</si>
  <si>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</si>
  <si>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</si>
  <si>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</si>
  <si>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</si>
  <si>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</si>
  <si>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</si>
  <si>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</si>
  <si>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</si>
  <si>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</si>
  <si>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</si>
  <si>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</si>
  <si>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</si>
  <si>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</si>
  <si>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</si>
  <si>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</si>
  <si>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</si>
  <si>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</si>
  <si>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</si>
  <si>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</si>
  <si>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</si>
  <si>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</si>
  <si>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</si>
  <si>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</si>
  <si>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</si>
  <si>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</si>
  <si>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</si>
  <si>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</si>
  <si>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</si>
  <si>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</si>
  <si>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</si>
  <si>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</si>
  <si>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</si>
  <si>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</si>
  <si>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</si>
  <si>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</si>
  <si>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</si>
  <si>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</si>
  <si>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</si>
  <si>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</si>
  <si>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</si>
  <si>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</si>
  <si>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</si>
  <si>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</si>
  <si>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</si>
  <si>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</si>
  <si>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</si>
  <si>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</si>
  <si>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</si>
  <si>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</si>
  <si>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</si>
  <si>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</si>
  <si>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</si>
  <si>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</si>
  <si>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</si>
  <si>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</si>
  <si>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</si>
  <si>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</si>
  <si>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</si>
  <si>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</si>
  <si>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</si>
  <si>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</si>
  <si>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</si>
  <si>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</si>
  <si>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</si>
  <si>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</si>
  <si>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</si>
  <si>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</si>
  <si>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</si>
  <si>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</si>
  <si>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</si>
  <si>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</si>
  <si>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</si>
  <si>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</si>
  <si>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</si>
  <si>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</si>
  <si>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</si>
  <si>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</si>
  <si>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</si>
  <si>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</si>
  <si>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</si>
  <si>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</si>
  <si>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</si>
  <si>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</si>
  <si>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</si>
  <si>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</si>
  <si>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</si>
  <si>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</si>
  <si>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</si>
  <si>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</si>
  <si>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</si>
  <si>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</si>
  <si>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</si>
  <si>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</si>
  <si>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</si>
  <si>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</si>
  <si>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</si>
  <si>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</si>
  <si>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</si>
  <si>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</si>
  <si>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</si>
  <si>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</si>
  <si>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</si>
  <si>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</si>
  <si>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</si>
  <si>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</si>
  <si>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</si>
  <si>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</si>
  <si>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</si>
  <si>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</si>
  <si>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</si>
  <si>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</si>
  <si>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</si>
  <si>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</si>
  <si>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</si>
  <si>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</si>
  <si>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</si>
  <si>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</si>
  <si>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</si>
  <si>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</si>
  <si>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</si>
  <si>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</si>
  <si>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</si>
  <si>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</si>
  <si>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</si>
  <si>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</si>
  <si>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</si>
  <si>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</si>
  <si>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</si>
  <si>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</si>
  <si>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</si>
  <si>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</si>
  <si>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</si>
  <si>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</si>
  <si>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</si>
  <si>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</si>
  <si>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</si>
  <si>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</si>
  <si>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</si>
  <si>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</si>
  <si>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</si>
  <si>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</si>
  <si>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</si>
  <si>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</si>
  <si>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</si>
  <si>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</si>
  <si>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</si>
  <si>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</si>
  <si>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</si>
  <si>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</si>
  <si>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</si>
  <si>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</si>
  <si>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</si>
  <si>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</si>
  <si>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</si>
  <si>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</si>
  <si>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</si>
  <si>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</si>
  <si>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</si>
  <si>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</si>
  <si>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</si>
  <si>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</si>
  <si>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</si>
  <si>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</si>
  <si>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</si>
  <si>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</si>
  <si>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</si>
  <si>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</si>
  <si>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</si>
  <si>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</si>
  <si>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</si>
  <si>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</si>
  <si>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</si>
  <si>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</si>
  <si>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</si>
  <si>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</si>
  <si>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</si>
  <si>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</si>
  <si>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</si>
  <si>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</si>
  <si>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</si>
  <si>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</si>
  <si>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</si>
  <si>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</si>
  <si>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</si>
  <si>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</si>
  <si>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</si>
  <si>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</si>
  <si>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</si>
  <si>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</si>
  <si>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</si>
  <si>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</si>
  <si>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</si>
  <si>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</si>
  <si>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</si>
  <si>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</si>
  <si>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</si>
  <si>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</si>
  <si>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</si>
  <si>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</si>
  <si>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</si>
  <si>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</si>
  <si>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</si>
  <si>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</si>
  <si>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</si>
  <si>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</si>
  <si>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</si>
  <si>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</si>
  <si>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</si>
  <si>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</si>
  <si>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</si>
  <si>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</si>
  <si>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</si>
  <si>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</si>
  <si>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</si>
  <si>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</si>
  <si>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</si>
  <si>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</si>
  <si>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</si>
  <si>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</si>
  <si>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</si>
  <si>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</si>
  <si>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</si>
  <si>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</si>
  <si>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</si>
  <si>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</si>
  <si>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</si>
  <si>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</si>
  <si>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</si>
  <si>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</si>
  <si>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</si>
  <si>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</si>
  <si>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</si>
  <si>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</si>
  <si>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</si>
  <si>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</si>
  <si>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</si>
  <si>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</si>
  <si>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</si>
  <si>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</si>
  <si>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</si>
  <si>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</si>
  <si>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</si>
  <si>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</si>
  <si>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</si>
  <si>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</si>
  <si>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</si>
  <si>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</si>
  <si>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</si>
  <si>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</si>
  <si>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</si>
  <si>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</si>
  <si>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</si>
  <si>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</si>
  <si>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</si>
  <si>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</si>
  <si>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</si>
  <si>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</si>
  <si>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</si>
  <si>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</si>
  <si>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</si>
  <si>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</si>
  <si>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</si>
  <si>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</si>
  <si>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</si>
  <si>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</si>
  <si>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</si>
  <si>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</si>
  <si>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</si>
  <si>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</si>
  <si>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</si>
  <si>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</si>
  <si>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</si>
  <si>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</si>
  <si>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</si>
  <si>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</si>
  <si>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</si>
  <si>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</si>
  <si>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</si>
  <si>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</si>
  <si>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</si>
  <si>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</si>
  <si>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</si>
  <si>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</si>
  <si>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</si>
  <si>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</si>
  <si>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</si>
  <si>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</si>
  <si>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</si>
  <si>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</si>
  <si>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</si>
  <si>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</si>
  <si>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</si>
  <si>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</si>
  <si>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</si>
  <si>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</si>
  <si>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</si>
  <si>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</si>
  <si>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</si>
  <si>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</si>
  <si>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</si>
  <si>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</si>
  <si>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</si>
  <si>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</si>
  <si>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</si>
  <si>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</si>
  <si>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</si>
  <si>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</si>
  <si>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</si>
  <si>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</si>
  <si>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</si>
  <si>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</si>
  <si>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</si>
  <si>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</si>
  <si>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</si>
  <si>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</si>
  <si>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</si>
  <si>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</si>
  <si>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</si>
  <si>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</si>
  <si>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</si>
  <si>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</si>
  <si>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</si>
  <si>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</si>
  <si>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</si>
  <si>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</si>
  <si>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</si>
  <si>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</si>
  <si>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</si>
  <si>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</si>
  <si>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</si>
  <si>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</si>
  <si>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</si>
  <si>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</si>
  <si>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</si>
  <si>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</si>
  <si>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</si>
  <si>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</si>
  <si>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</si>
  <si>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</si>
  <si>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</si>
  <si>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</si>
  <si>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</si>
  <si>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</si>
  <si>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</si>
  <si>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</si>
  <si>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</si>
  <si>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</si>
  <si>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</si>
  <si>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</si>
  <si>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</si>
  <si>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</si>
  <si>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</si>
  <si>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</si>
  <si>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</si>
  <si>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</si>
  <si>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</si>
  <si>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</si>
  <si>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</si>
  <si>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</si>
  <si>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</si>
  <si>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</si>
  <si>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</si>
  <si>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</si>
  <si>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</si>
  <si>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</si>
  <si>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</si>
  <si>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</si>
  <si>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</si>
  <si>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</si>
  <si>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</si>
  <si>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</si>
  <si>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</si>
  <si>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</si>
  <si>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</si>
  <si>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</si>
  <si>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</si>
  <si>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</si>
  <si>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</si>
  <si>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</si>
  <si>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</si>
  <si>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</si>
  <si>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</si>
  <si>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</si>
  <si>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</si>
  <si>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</si>
  <si>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</si>
  <si>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</si>
  <si>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</si>
  <si>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</si>
  <si>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</si>
  <si>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</si>
  <si>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</si>
  <si>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</si>
  <si>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</si>
  <si>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</si>
  <si>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</si>
  <si>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</si>
  <si>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</si>
  <si>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</si>
  <si>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</si>
  <si>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</si>
  <si>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</si>
  <si>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</si>
  <si>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</si>
  <si>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</si>
  <si>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</si>
  <si>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</si>
  <si>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</si>
  <si>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</si>
  <si>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</si>
  <si>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</si>
  <si>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</si>
  <si>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</si>
  <si>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</si>
  <si>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</si>
  <si>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</si>
  <si>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</si>
  <si>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</si>
  <si>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</si>
  <si>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</si>
  <si>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</si>
  <si>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</si>
  <si>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</si>
  <si>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</si>
  <si>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</si>
  <si>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</si>
  <si>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</si>
  <si>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</si>
  <si>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</si>
  <si>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</si>
  <si>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</si>
  <si>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</si>
  <si>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</si>
  <si>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</si>
  <si>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</si>
  <si>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</si>
  <si>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</si>
  <si>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</si>
  <si>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</si>
  <si>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</si>
  <si>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</si>
  <si>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</si>
  <si>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</si>
  <si>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</si>
  <si>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</si>
  <si>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</si>
  <si>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</si>
  <si>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</si>
  <si>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</si>
  <si>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</si>
  <si>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</si>
  <si>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</si>
  <si>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</si>
  <si>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</si>
  <si>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</si>
  <si>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</si>
  <si>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</si>
  <si>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</si>
  <si>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</si>
  <si>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</si>
  <si>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</si>
  <si>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</si>
  <si>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</si>
  <si>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</si>
  <si>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</si>
  <si>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</si>
  <si>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</si>
  <si>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</si>
  <si>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</si>
  <si>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</si>
  <si>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</si>
  <si>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</si>
  <si>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</si>
  <si>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</si>
  <si>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</si>
  <si>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</si>
  <si>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</si>
  <si>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</si>
  <si>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</si>
  <si>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</si>
  <si>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</si>
  <si>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</si>
  <si>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</si>
  <si>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</si>
  <si>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</si>
  <si>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</si>
  <si>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</si>
  <si>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</si>
  <si>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</si>
  <si>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</si>
  <si>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</si>
  <si>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</si>
  <si>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</si>
  <si>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</si>
  <si>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</si>
  <si>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</si>
  <si>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</si>
  <si>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</si>
  <si>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</si>
  <si>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</si>
  <si>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</si>
  <si>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</si>
  <si>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</si>
  <si>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</si>
  <si>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</si>
  <si>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</si>
  <si>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</si>
  <si>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</si>
  <si>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</si>
  <si>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</si>
  <si>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</si>
  <si>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</si>
  <si>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</si>
  <si>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</si>
  <si>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</si>
  <si>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</si>
  <si>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</si>
  <si>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</si>
  <si>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</si>
  <si>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</si>
  <si>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</si>
  <si>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</si>
  <si>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</si>
  <si>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</si>
  <si>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</si>
  <si>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</si>
  <si>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</si>
  <si>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</si>
  <si>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</si>
  <si>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</si>
  <si>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</si>
  <si>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</si>
  <si>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</si>
  <si>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</si>
  <si>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</si>
  <si>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</si>
  <si>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</si>
  <si>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</si>
  <si>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</si>
  <si>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</si>
  <si>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</si>
  <si>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</si>
  <si>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</si>
  <si>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</si>
  <si>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</si>
  <si>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</si>
  <si>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</si>
  <si>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</si>
  <si>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</si>
  <si>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</si>
  <si>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</si>
  <si>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</si>
  <si>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</si>
  <si>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</si>
  <si>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</si>
  <si>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</si>
  <si>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</si>
  <si>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</si>
  <si>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</si>
  <si>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</si>
  <si>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</si>
  <si>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</si>
  <si>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</si>
  <si>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</si>
  <si>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</si>
  <si>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</si>
  <si>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</si>
  <si>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</si>
  <si>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</si>
  <si>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</si>
  <si>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</si>
  <si>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</si>
  <si>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</si>
  <si>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</si>
  <si>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</si>
  <si>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</si>
  <si>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</si>
  <si>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</si>
  <si>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</si>
  <si>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</si>
  <si>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</si>
  <si>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</si>
  <si>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</si>
  <si>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</si>
  <si>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</si>
  <si>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</si>
  <si>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</si>
  <si>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</si>
  <si>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</si>
  <si>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</si>
  <si>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</si>
  <si>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</si>
  <si>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</si>
  <si>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</si>
  <si>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</si>
  <si>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</si>
  <si>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</si>
  <si>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</si>
  <si>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</si>
  <si>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</si>
  <si>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</si>
  <si>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</si>
  <si>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</si>
  <si>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</si>
  <si>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</si>
  <si>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</si>
  <si>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</si>
  <si>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</si>
  <si>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</si>
  <si>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</si>
  <si>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</si>
  <si>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</si>
  <si>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</si>
  <si>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</si>
  <si>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</si>
  <si>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</si>
  <si>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</si>
  <si>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</si>
  <si>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</si>
  <si>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</si>
  <si>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</si>
  <si>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</si>
  <si>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</si>
  <si>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</si>
  <si>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</si>
  <si>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</si>
  <si>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</si>
  <si>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</si>
  <si>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</si>
  <si>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</si>
  <si>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</si>
  <si>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</si>
  <si>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</si>
  <si>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</si>
  <si>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</si>
  <si>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</si>
  <si>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</si>
  <si>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</si>
  <si>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</si>
  <si>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</si>
  <si>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</si>
  <si>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</si>
  <si>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</si>
  <si>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</si>
  <si>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</si>
  <si>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</si>
  <si>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</si>
  <si>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</si>
  <si>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</si>
  <si>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</si>
  <si>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</si>
  <si>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</si>
  <si>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</si>
  <si>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</si>
  <si>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</si>
  <si>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</si>
  <si>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</si>
  <si>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</si>
  <si>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</si>
  <si>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</si>
  <si>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</si>
  <si>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</si>
  <si>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</si>
  <si>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</si>
  <si>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</si>
  <si>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</si>
  <si>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</si>
  <si>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</si>
  <si>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</si>
  <si>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</si>
  <si>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</si>
  <si>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</si>
  <si>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</si>
  <si>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</si>
  <si>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</si>
  <si>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</si>
  <si>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</si>
  <si>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</si>
  <si>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</si>
  <si>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</si>
  <si>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</si>
  <si>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</si>
  <si>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</si>
  <si>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</si>
  <si>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</si>
  <si>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</si>
  <si>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</si>
  <si>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</si>
  <si>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</si>
  <si>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</si>
  <si>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</si>
  <si>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</si>
  <si>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</si>
  <si>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</si>
  <si>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</si>
  <si>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</si>
  <si>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</si>
  <si>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</si>
  <si>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</si>
  <si>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</si>
  <si>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</si>
  <si>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</si>
  <si>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</si>
  <si>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</si>
  <si>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</si>
  <si>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</si>
  <si>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</si>
  <si>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</si>
  <si>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</si>
  <si>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</si>
  <si>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</si>
  <si>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</si>
  <si>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</si>
  <si>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</si>
  <si>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</si>
  <si>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</si>
  <si>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</si>
  <si>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</si>
  <si>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</si>
  <si>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</si>
  <si>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</si>
  <si>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</si>
  <si>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</si>
  <si>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</si>
  <si>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</si>
  <si>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</si>
  <si>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</si>
  <si>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</si>
  <si>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</si>
  <si>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</si>
  <si>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</si>
  <si>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</si>
  <si>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</si>
  <si>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</si>
  <si>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</si>
  <si>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</si>
  <si>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</si>
  <si>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</si>
  <si>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</si>
  <si>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</si>
  <si>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</si>
  <si>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</si>
  <si>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</si>
  <si>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</si>
  <si>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</si>
  <si>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</si>
  <si>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</si>
  <si>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</si>
  <si>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</si>
  <si>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</si>
  <si>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</si>
  <si>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</si>
  <si>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</si>
  <si>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</si>
  <si>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</si>
  <si>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</si>
  <si>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</si>
  <si>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</si>
  <si>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</si>
  <si>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</si>
  <si>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</si>
  <si>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</si>
  <si>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</si>
  <si>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</si>
  <si>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</si>
  <si>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</si>
  <si>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</si>
  <si>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</si>
  <si>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</si>
  <si>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</si>
  <si>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</si>
  <si>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</si>
  <si>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</si>
  <si>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</si>
  <si>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</si>
  <si>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</si>
  <si>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</si>
  <si>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</si>
  <si>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</si>
  <si>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</si>
  <si>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</si>
  <si>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</si>
  <si>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</si>
  <si>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</si>
  <si>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</si>
  <si>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</si>
  <si>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</si>
  <si>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</si>
  <si>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</si>
  <si>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</si>
  <si>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</si>
  <si>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</si>
  <si>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</si>
  <si>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</si>
  <si>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</si>
  <si>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</si>
  <si>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</si>
  <si>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</si>
  <si>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</si>
  <si>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</si>
  <si>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</si>
  <si>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</si>
  <si>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</si>
  <si>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</si>
  <si>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</si>
  <si>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</si>
  <si>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</si>
  <si>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</si>
  <si>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</si>
  <si>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</si>
  <si>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</si>
  <si>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</si>
  <si>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</si>
  <si>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</si>
  <si>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</si>
  <si>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</si>
  <si>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</si>
  <si>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</si>
  <si>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</si>
  <si>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</si>
  <si>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</si>
  <si>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</si>
  <si>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</si>
  <si>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</si>
  <si>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</si>
  <si>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</si>
  <si>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</si>
  <si>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</si>
  <si>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</si>
  <si>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</si>
  <si>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</si>
  <si>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</si>
  <si>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</si>
  <si>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</si>
  <si>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</si>
  <si>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</si>
  <si>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</si>
  <si>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</si>
  <si>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</si>
  <si>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</si>
  <si>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</si>
  <si>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</si>
  <si>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</si>
  <si>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</si>
  <si>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</si>
  <si>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</si>
  <si>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</si>
  <si>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</si>
  <si>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</si>
  <si>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</si>
  <si>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</si>
  <si>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</si>
  <si>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</si>
  <si>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</si>
  <si>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</si>
  <si>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</si>
  <si>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</si>
  <si>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</si>
  <si>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</si>
  <si>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</si>
  <si>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</si>
  <si>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</si>
  <si>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</si>
  <si>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</si>
  <si>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</si>
  <si>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</si>
  <si>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</si>
  <si>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</si>
  <si>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</si>
  <si>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</si>
  <si>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</si>
  <si>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</si>
  <si>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</si>
  <si>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</si>
  <si>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</si>
  <si>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</si>
  <si>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</si>
  <si>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</si>
  <si>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</si>
  <si>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</si>
  <si>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</si>
  <si>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</si>
  <si>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</si>
  <si>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</si>
  <si>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</si>
  <si>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</si>
  <si>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</si>
  <si>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</si>
  <si>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</si>
  <si>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</si>
  <si>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</si>
  <si>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</si>
  <si>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</si>
  <si>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</si>
  <si>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</si>
  <si>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</si>
  <si>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</si>
  <si>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</si>
  <si>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</si>
  <si>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</si>
  <si>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</si>
  <si>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</si>
  <si>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</si>
  <si>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</si>
  <si>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</si>
  <si>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</si>
  <si>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</si>
  <si>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</si>
  <si>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</si>
  <si>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</si>
  <si>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</si>
  <si>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</si>
  <si>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</si>
  <si>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</si>
  <si>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</si>
  <si>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</si>
  <si>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</si>
  <si>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</si>
  <si>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</si>
  <si>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</si>
  <si>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</si>
  <si>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</si>
  <si>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</si>
  <si>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</si>
  <si>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</si>
  <si>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</si>
  <si>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</si>
  <si>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</si>
  <si>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</si>
  <si>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</si>
  <si>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</si>
  <si>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</si>
  <si>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</si>
  <si>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</si>
  <si>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</si>
  <si>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</si>
  <si>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</si>
  <si>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</si>
  <si>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</si>
  <si>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</si>
  <si>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</si>
  <si>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</si>
  <si>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</si>
  <si>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</si>
  <si>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</si>
  <si>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</si>
  <si>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</si>
  <si>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</si>
  <si>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</si>
  <si>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</si>
  <si>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</si>
  <si>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</si>
  <si>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</si>
  <si>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</si>
  <si>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</si>
  <si>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</si>
  <si>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</si>
  <si>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</si>
  <si>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</si>
  <si>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</si>
  <si>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</si>
  <si>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</si>
  <si>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</si>
  <si>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</si>
  <si>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</si>
  <si>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</si>
  <si>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</si>
  <si>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</si>
  <si>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</si>
  <si>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</si>
  <si>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</si>
  <si>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</si>
  <si>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</si>
  <si>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</si>
  <si>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</si>
  <si>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</si>
  <si>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</si>
  <si>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</si>
  <si>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</si>
  <si>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</si>
  <si>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</si>
  <si>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</si>
  <si>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</si>
  <si>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</si>
  <si>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</si>
  <si>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</si>
  <si>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</si>
  <si>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</si>
  <si>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</si>
  <si>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</si>
  <si>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</si>
  <si>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</si>
  <si>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</si>
  <si>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</si>
  <si>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</si>
  <si>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</si>
  <si>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</si>
  <si>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</si>
  <si>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</si>
  <si>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</si>
  <si>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</si>
  <si>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</si>
  <si>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</si>
  <si>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</si>
  <si>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</si>
  <si>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</si>
  <si>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</si>
  <si>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</si>
  <si>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</si>
  <si>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</si>
  <si>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</si>
  <si>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</si>
  <si>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</si>
  <si>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</si>
  <si>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</si>
  <si>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</si>
  <si>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</si>
  <si>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</si>
  <si>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</si>
  <si>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</si>
  <si>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</si>
  <si>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</si>
  <si>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</si>
  <si>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</si>
  <si>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</si>
  <si>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</si>
  <si>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</si>
  <si>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</si>
  <si>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</si>
  <si>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</si>
  <si>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</si>
  <si>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</si>
  <si>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</si>
  <si>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</si>
  <si>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</si>
  <si>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</si>
  <si>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</si>
  <si>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</si>
  <si>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</si>
  <si>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</si>
  <si>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</si>
  <si>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</si>
  <si>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</si>
  <si>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</si>
  <si>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</si>
  <si>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</si>
  <si>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</si>
  <si>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</si>
  <si>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</si>
  <si>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</si>
  <si>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</si>
  <si>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</si>
  <si>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</si>
  <si>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</si>
  <si>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</si>
  <si>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</si>
  <si>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</si>
  <si>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</si>
  <si>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</si>
  <si>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</si>
  <si>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</si>
  <si>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</si>
  <si>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</si>
  <si>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</si>
  <si>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</si>
  <si>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</si>
  <si>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</si>
  <si>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</si>
  <si>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</si>
  <si>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</si>
  <si>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</si>
  <si>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</si>
  <si>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</si>
  <si>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</si>
  <si>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</si>
  <si>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</si>
  <si>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</si>
  <si>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</si>
  <si>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</si>
  <si>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</si>
  <si>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</si>
  <si>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</si>
  <si>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</si>
  <si>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</si>
  <si>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</si>
  <si>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</si>
  <si>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</si>
  <si>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</si>
  <si>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</si>
  <si>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</si>
  <si>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</si>
  <si>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</si>
  <si>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</si>
  <si>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</si>
  <si>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</si>
  <si>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</si>
  <si>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</si>
  <si>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</si>
  <si>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</si>
  <si>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</si>
  <si>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</si>
  <si>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</si>
  <si>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</si>
  <si>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</si>
  <si>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</si>
  <si>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</si>
  <si>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</si>
  <si>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</si>
  <si>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</si>
  <si>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</si>
  <si>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</si>
  <si>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</si>
  <si>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</si>
  <si>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</si>
  <si>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</si>
  <si>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</si>
  <si>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</si>
  <si>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</si>
  <si>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</si>
  <si>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</si>
  <si>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</si>
  <si>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</si>
  <si>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</si>
  <si>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</si>
  <si>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</si>
  <si>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</si>
  <si>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</si>
  <si>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</si>
  <si>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</si>
  <si>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</si>
  <si>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</si>
  <si>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</si>
  <si>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</si>
  <si>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</si>
  <si>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</si>
  <si>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</si>
  <si>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</si>
  <si>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</si>
  <si>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</si>
  <si>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</si>
  <si>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</si>
  <si>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</si>
  <si>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</si>
  <si>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</si>
  <si>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</si>
  <si>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</si>
  <si>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</si>
  <si>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</si>
  <si>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</si>
  <si>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</si>
  <si>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</si>
  <si>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</si>
  <si>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</si>
  <si>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</si>
  <si>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</si>
  <si>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</si>
  <si>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</si>
  <si>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</si>
  <si>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</si>
  <si>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</si>
  <si>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</si>
  <si>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</si>
  <si>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</si>
  <si>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</si>
  <si>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</si>
  <si>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</si>
  <si>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</si>
  <si>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</si>
  <si>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</si>
  <si>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</si>
  <si>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</si>
  <si>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</si>
  <si>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</si>
  <si>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</si>
  <si>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</si>
  <si>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</si>
  <si>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</si>
  <si>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</si>
  <si>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</si>
  <si>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</si>
  <si>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</si>
  <si>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</si>
  <si>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</si>
  <si>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</si>
  <si>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</si>
  <si>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</si>
  <si>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</si>
  <si>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</si>
  <si>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</si>
  <si>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</si>
  <si>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</si>
  <si>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</si>
  <si>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</si>
  <si>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</si>
  <si>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</si>
  <si>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</si>
  <si>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</si>
  <si>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</si>
  <si>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</si>
  <si>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</si>
  <si>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</si>
  <si>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</si>
  <si>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</si>
  <si>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</si>
  <si>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</si>
  <si>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</si>
  <si>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</si>
  <si>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</si>
  <si>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</si>
  <si>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</si>
  <si>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</si>
  <si>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</si>
  <si>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</si>
  <si>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</si>
  <si>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</si>
  <si>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</si>
  <si>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</si>
  <si>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</si>
  <si>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</si>
  <si>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</si>
  <si>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</si>
  <si>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</si>
  <si>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</si>
  <si>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</si>
  <si>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</si>
  <si>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</si>
  <si>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</si>
  <si>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</si>
  <si>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</si>
  <si>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</si>
  <si>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</si>
  <si>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</si>
  <si>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</si>
  <si>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</si>
  <si>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</si>
  <si>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</si>
  <si>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</si>
  <si>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</si>
  <si>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</si>
  <si>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</si>
  <si>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</si>
  <si>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</si>
  <si>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</si>
  <si>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</si>
  <si>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</si>
  <si>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</si>
  <si>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</si>
  <si>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</si>
  <si>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</si>
  <si>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</si>
  <si>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</si>
  <si>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</si>
  <si>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</si>
  <si>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</si>
  <si>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</si>
  <si>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</si>
  <si>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</si>
  <si>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</si>
  <si>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</si>
  <si>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</si>
  <si>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</si>
  <si>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</si>
  <si>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</si>
  <si>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</si>
  <si>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</si>
  <si>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</si>
  <si>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</si>
  <si>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</si>
  <si>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</si>
  <si>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</si>
  <si>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</si>
  <si>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</si>
  <si>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</si>
  <si>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</si>
  <si>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</si>
  <si>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</si>
  <si>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</si>
  <si>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</si>
  <si>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</si>
  <si>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</si>
  <si>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</si>
  <si>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</si>
  <si>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</si>
  <si>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</si>
  <si>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</si>
  <si>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</si>
  <si>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</si>
  <si>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</si>
  <si>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</si>
  <si>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</si>
  <si>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</si>
  <si>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</si>
  <si>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</si>
  <si>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</si>
  <si>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</si>
  <si>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</si>
  <si>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</si>
  <si>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</si>
  <si>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</si>
  <si>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</si>
  <si>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</si>
  <si>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</si>
  <si>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</si>
  <si>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</si>
  <si>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</si>
  <si>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</si>
  <si>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</si>
  <si>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</si>
  <si>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</si>
  <si>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</si>
  <si>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</si>
  <si>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</si>
  <si>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</si>
  <si>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</si>
  <si>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</si>
  <si>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</si>
  <si>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</si>
  <si>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</si>
  <si>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</si>
  <si>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</si>
  <si>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</si>
  <si>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</si>
  <si>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</si>
  <si>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</si>
  <si>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</si>
  <si>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</si>
  <si>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</si>
  <si>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</si>
  <si>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</si>
  <si>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</si>
  <si>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</si>
  <si>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</si>
  <si>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</si>
  <si>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</si>
  <si>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</si>
  <si>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</si>
  <si>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</si>
  <si>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</si>
  <si>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</si>
  <si>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</si>
  <si>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</si>
  <si>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</si>
  <si>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</si>
  <si>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</si>
  <si>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</si>
  <si>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</si>
  <si>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</si>
  <si>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</si>
  <si>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</si>
  <si>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</si>
  <si>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</si>
  <si>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</si>
  <si>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</si>
  <si>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</si>
  <si>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</si>
  <si>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</si>
  <si>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</si>
  <si>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</si>
  <si>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</si>
  <si>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</si>
  <si>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</si>
  <si>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</si>
  <si>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</si>
  <si>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</si>
  <si>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</si>
  <si>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</si>
  <si>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</si>
  <si>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</si>
  <si>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</si>
  <si>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</si>
  <si>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</si>
  <si>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</si>
  <si>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</si>
  <si>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</si>
  <si>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</si>
  <si>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</si>
  <si>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</si>
  <si>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</si>
  <si>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</si>
  <si>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</si>
  <si>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</si>
  <si>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</si>
  <si>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</si>
  <si>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</si>
  <si>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</si>
  <si>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</si>
  <si>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</si>
  <si>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</si>
  <si>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</si>
  <si>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</si>
  <si>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</si>
  <si>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</si>
  <si>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</si>
  <si>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</si>
  <si>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</si>
  <si>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</si>
  <si>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</si>
  <si>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</si>
  <si>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</si>
  <si>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</si>
  <si>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</si>
  <si>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</si>
  <si>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</si>
  <si>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</si>
  <si>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</si>
  <si>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</si>
  <si>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</si>
  <si>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</si>
  <si>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</si>
  <si>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</si>
  <si>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</si>
  <si>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</si>
  <si>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</si>
  <si>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</si>
  <si>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</si>
  <si>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</si>
  <si>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</si>
  <si>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</si>
  <si>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</si>
  <si>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</si>
  <si>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</si>
  <si>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</si>
  <si>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</si>
  <si>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</si>
  <si>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</si>
  <si>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</si>
  <si>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</si>
  <si>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</si>
  <si>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</si>
  <si>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</si>
  <si>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</si>
  <si>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</si>
  <si>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</si>
  <si>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</si>
  <si>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</si>
  <si>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</si>
  <si>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</si>
  <si>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</si>
  <si>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</si>
  <si>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</si>
  <si>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</si>
  <si>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</si>
  <si>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</si>
  <si>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</si>
  <si>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</si>
  <si>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</si>
  <si>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</si>
  <si>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</si>
  <si>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</si>
  <si>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</si>
  <si>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</si>
  <si>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</si>
  <si>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</si>
  <si>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</si>
  <si>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</si>
  <si>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</si>
  <si>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</si>
  <si>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</si>
  <si>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</si>
  <si>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</si>
  <si>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</si>
  <si>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</si>
  <si>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</si>
  <si>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</si>
  <si>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</si>
  <si>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</si>
  <si>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</si>
  <si>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</si>
  <si>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</si>
  <si>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</si>
  <si>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</si>
  <si>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</si>
  <si>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</si>
  <si>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</si>
  <si>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</si>
  <si>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</si>
  <si>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</si>
  <si>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</si>
  <si>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</si>
  <si>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</si>
  <si>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</si>
  <si>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</si>
  <si>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</si>
  <si>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</si>
  <si>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</si>
  <si>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</si>
  <si>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</si>
  <si>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</si>
  <si>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</si>
  <si>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</si>
  <si>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</si>
  <si>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</si>
  <si>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</si>
  <si>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</si>
  <si>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</si>
  <si>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</si>
  <si>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</si>
  <si>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</si>
  <si>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</si>
  <si>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</si>
  <si>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</si>
  <si>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</si>
  <si>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</si>
  <si>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</si>
  <si>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</si>
  <si>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</si>
  <si>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</si>
  <si>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</si>
  <si>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</si>
  <si>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</si>
  <si>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</si>
  <si>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</si>
  <si>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</si>
  <si>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</si>
  <si>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</si>
  <si>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</si>
  <si>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</si>
  <si>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</si>
  <si>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</si>
  <si>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</si>
  <si>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</si>
  <si>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</si>
  <si>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</si>
  <si>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</si>
  <si>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</si>
  <si>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</si>
  <si>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</si>
  <si>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</si>
  <si>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</si>
  <si>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</si>
  <si>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</si>
  <si>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</si>
  <si>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</si>
  <si>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</si>
  <si>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</si>
  <si>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</si>
  <si>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</si>
  <si>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</si>
  <si>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</si>
  <si>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</si>
  <si>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</si>
  <si>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</si>
  <si>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</si>
  <si>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</si>
  <si>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</si>
  <si>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</si>
  <si>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</si>
  <si>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</si>
  <si>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</si>
  <si>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</si>
  <si>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</si>
  <si>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</si>
  <si>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</si>
  <si>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</si>
  <si>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</si>
  <si>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</si>
  <si>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</si>
  <si>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</si>
  <si>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</si>
  <si>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</si>
  <si>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</si>
  <si>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</si>
  <si>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</si>
  <si>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</si>
  <si>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</si>
  <si>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</si>
  <si>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</si>
  <si>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</si>
  <si>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</si>
  <si>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</si>
  <si>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</si>
  <si>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</si>
  <si>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</si>
  <si>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</si>
  <si>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</si>
  <si>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</si>
  <si>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</si>
  <si>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</si>
  <si>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</si>
  <si>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</si>
  <si>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</si>
  <si>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</si>
  <si>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</si>
  <si>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</si>
  <si>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</si>
  <si>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</si>
  <si>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</si>
  <si>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</si>
  <si>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</si>
  <si>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</si>
  <si>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</si>
  <si>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</si>
  <si>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</si>
  <si>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</si>
  <si>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</si>
  <si>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</si>
  <si>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</si>
  <si>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</si>
  <si>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</si>
  <si>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</si>
  <si>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</si>
  <si>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</si>
  <si>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</si>
  <si>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</si>
  <si>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</si>
  <si>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</si>
  <si>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</si>
  <si>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</si>
  <si>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</si>
  <si>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</si>
  <si>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</si>
  <si>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</si>
  <si>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</si>
  <si>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</si>
  <si>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</si>
  <si>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</si>
  <si>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</si>
  <si>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</si>
  <si>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</si>
  <si>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</si>
  <si>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</si>
  <si>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</si>
  <si>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</si>
  <si>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</si>
  <si>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</si>
  <si>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</si>
  <si>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</si>
  <si>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</si>
  <si>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</si>
  <si>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</si>
  <si>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</si>
  <si>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</si>
  <si>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</si>
  <si>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</si>
  <si>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</si>
  <si>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</si>
  <si>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</si>
  <si>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</si>
  <si>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</si>
  <si>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</si>
  <si>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</si>
  <si>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</si>
  <si>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</si>
  <si>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</si>
  <si>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</si>
  <si>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</si>
  <si>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</si>
  <si>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</si>
  <si>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</si>
  <si>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</si>
  <si>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</si>
  <si>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</si>
  <si>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</si>
  <si>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</si>
  <si>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</si>
  <si>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</si>
  <si>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</si>
  <si>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</si>
  <si>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</si>
  <si>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</si>
  <si>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</si>
  <si>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</si>
  <si>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</si>
  <si>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</si>
  <si>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</si>
  <si>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</si>
  <si>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</si>
  <si>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</si>
  <si>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</si>
  <si>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</si>
  <si>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</si>
  <si>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</si>
  <si>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</si>
  <si>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</si>
  <si>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</si>
  <si>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</si>
  <si>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</si>
  <si>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</si>
  <si>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</si>
  <si>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</si>
  <si>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</si>
  <si>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</si>
  <si>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</si>
  <si>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</si>
  <si>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</si>
  <si>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</si>
  <si>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</si>
  <si>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</si>
  <si>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</si>
  <si>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</si>
  <si>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</si>
  <si>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</si>
  <si>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</si>
  <si>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</si>
  <si>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</si>
  <si>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</si>
  <si>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</si>
  <si>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</si>
  <si>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</si>
  <si>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</si>
  <si>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</si>
  <si>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</si>
  <si>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</si>
  <si>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</si>
  <si>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</si>
  <si>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</si>
  <si>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</si>
  <si>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</si>
  <si>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</si>
  <si>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</si>
  <si>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</si>
  <si>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</si>
  <si>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</si>
  <si>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</si>
  <si>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</si>
  <si>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</si>
  <si>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</si>
  <si>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</si>
  <si>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</si>
  <si>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</si>
  <si>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</si>
  <si>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</si>
  <si>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</si>
  <si>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</si>
  <si>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</si>
  <si>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</si>
  <si>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</si>
  <si>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</si>
  <si>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</si>
  <si>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</si>
  <si>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</si>
  <si>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</si>
  <si>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</si>
  <si>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</si>
  <si>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</si>
  <si>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</si>
  <si>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</si>
  <si>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</si>
  <si>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</si>
  <si>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</si>
  <si>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</si>
  <si>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</si>
  <si>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</si>
  <si>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</si>
  <si>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</si>
  <si>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</si>
  <si>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</si>
  <si>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</si>
  <si>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</si>
  <si>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</si>
  <si>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</si>
  <si>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</si>
  <si>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</si>
  <si>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</si>
  <si>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</si>
  <si>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</si>
  <si>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</si>
  <si>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</si>
  <si>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</si>
  <si>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</si>
  <si>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</si>
  <si>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</si>
  <si>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</si>
  <si>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</si>
  <si>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</si>
  <si>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</si>
  <si>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</si>
  <si>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</si>
  <si>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</si>
  <si>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</si>
  <si>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</si>
  <si>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</si>
  <si>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</si>
  <si>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</si>
  <si>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</si>
  <si>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</si>
  <si>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</si>
  <si>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</si>
  <si>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</si>
  <si>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</si>
  <si>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</si>
  <si>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</si>
  <si>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</si>
  <si>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</si>
  <si>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</si>
  <si>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</si>
  <si>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</si>
  <si>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</si>
  <si>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</si>
  <si>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</si>
  <si>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</si>
  <si>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</si>
  <si>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</si>
  <si>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</si>
  <si>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</si>
  <si>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</si>
  <si>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</si>
  <si>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</si>
  <si>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</si>
  <si>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</si>
  <si>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</si>
  <si>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</si>
  <si>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</si>
  <si>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</si>
  <si>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</si>
  <si>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</si>
  <si>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</si>
  <si>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</si>
  <si>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</si>
  <si>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</si>
  <si>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</si>
  <si>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</si>
  <si>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</si>
  <si>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</si>
  <si>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</si>
  <si>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</si>
  <si>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</si>
  <si>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</si>
  <si>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</si>
  <si>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</si>
  <si>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</si>
  <si>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</si>
  <si>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</si>
  <si>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</si>
  <si>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</si>
  <si>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</si>
  <si>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</si>
  <si>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</si>
  <si>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</si>
  <si>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</si>
  <si>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</si>
  <si>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</si>
  <si>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</si>
  <si>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</si>
  <si>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</si>
  <si>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</si>
  <si>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</si>
  <si>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</si>
  <si>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</si>
  <si>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</si>
  <si>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</si>
  <si>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</si>
  <si>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</si>
  <si>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</si>
  <si>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</si>
  <si>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</si>
  <si>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</si>
  <si>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</si>
  <si>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</si>
  <si>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</si>
  <si>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</si>
  <si>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</si>
  <si>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</si>
  <si>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</si>
  <si>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</si>
  <si>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</si>
  <si>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</si>
  <si>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</si>
  <si>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</si>
  <si>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</si>
  <si>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</si>
  <si>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</si>
  <si>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</si>
  <si>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</si>
  <si>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</si>
  <si>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</si>
  <si>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</si>
  <si>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</si>
  <si>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</si>
  <si>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</si>
  <si>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</si>
  <si>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</si>
  <si>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</si>
  <si>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</si>
  <si>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</si>
  <si>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</si>
  <si>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</si>
  <si>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</si>
  <si>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</si>
  <si>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</si>
  <si>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</si>
  <si>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</si>
  <si>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</si>
  <si>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</si>
  <si>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</si>
  <si>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</si>
  <si>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</si>
  <si>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</si>
  <si>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</si>
  <si>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</si>
  <si>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</si>
  <si>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</si>
  <si>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</si>
  <si>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</si>
  <si>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</si>
  <si>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</si>
  <si>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</si>
  <si>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</si>
  <si>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</si>
  <si>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</si>
  <si>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</si>
  <si>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</si>
  <si>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</si>
  <si>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</si>
  <si>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</si>
  <si>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</si>
  <si>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</si>
  <si>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</si>
  <si>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</si>
  <si>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</si>
  <si>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</si>
  <si>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</si>
  <si>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</si>
  <si>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</si>
  <si>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</si>
  <si>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</si>
  <si>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</si>
  <si>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</si>
  <si>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</si>
  <si>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</si>
  <si>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</si>
  <si>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</si>
  <si>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</si>
  <si>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</si>
  <si>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</si>
  <si>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</si>
  <si>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</si>
  <si>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</si>
  <si>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</si>
  <si>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</si>
  <si>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</si>
  <si>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</si>
  <si>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</si>
  <si>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</si>
  <si>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</si>
  <si>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</si>
  <si>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</si>
  <si>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</si>
  <si>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</si>
  <si>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</si>
  <si>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</si>
  <si>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</si>
  <si>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</si>
  <si>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</si>
  <si>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</si>
  <si>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</si>
  <si>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</si>
  <si>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</si>
  <si>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</si>
  <si>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</si>
  <si>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</si>
  <si>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</si>
  <si>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</si>
  <si>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</si>
  <si>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</si>
  <si>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</si>
  <si>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</si>
  <si>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</si>
  <si>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</si>
  <si>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</si>
  <si>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</si>
  <si>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</si>
  <si>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</si>
  <si>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</si>
  <si>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</si>
  <si>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</si>
  <si>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</si>
  <si>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</si>
  <si>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</si>
  <si>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</si>
  <si>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</si>
  <si>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</si>
  <si>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</si>
  <si>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</si>
  <si>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</si>
  <si>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</si>
  <si>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</si>
  <si>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</si>
  <si>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</si>
  <si>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</si>
  <si>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</si>
  <si>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</si>
  <si>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</si>
  <si>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</si>
  <si>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</si>
  <si>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</si>
  <si>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</si>
  <si>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</si>
  <si>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</si>
  <si>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</si>
  <si>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</si>
  <si>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</si>
  <si>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</si>
  <si>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</si>
  <si>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</si>
  <si>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</si>
  <si>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</si>
  <si>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</si>
  <si>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</si>
  <si>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</si>
  <si>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</si>
  <si>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</si>
  <si>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</si>
  <si>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</si>
  <si>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</si>
  <si>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</si>
  <si>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</si>
  <si>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</si>
  <si>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</si>
  <si>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</si>
  <si>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</si>
  <si>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</si>
  <si>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</si>
  <si>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</si>
  <si>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</si>
  <si>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</si>
  <si>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</si>
  <si>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</si>
  <si>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</si>
  <si>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</si>
  <si>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</si>
  <si>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</si>
  <si>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</si>
  <si>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</si>
  <si>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</si>
  <si>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</si>
  <si>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</si>
  <si>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</si>
  <si>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</si>
  <si>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</si>
  <si>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</si>
  <si>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</si>
  <si>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</si>
  <si>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</si>
  <si>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</si>
  <si>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</si>
  <si>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</si>
  <si>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</si>
  <si>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</si>
  <si>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</si>
  <si>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</si>
  <si>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</si>
  <si>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</si>
  <si>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</si>
  <si>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</si>
  <si>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</si>
  <si>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</si>
  <si>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</si>
  <si>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</si>
  <si>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</si>
  <si>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</si>
  <si>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</si>
  <si>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</si>
  <si>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</si>
  <si>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</si>
  <si>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</si>
  <si>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</si>
  <si>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</si>
  <si>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</si>
  <si>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</si>
  <si>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</si>
  <si>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</si>
  <si>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</si>
  <si>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</si>
  <si>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</si>
  <si>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</si>
  <si>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</si>
  <si>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</si>
  <si>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</si>
  <si>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</si>
  <si>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</si>
  <si>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</si>
  <si>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</si>
  <si>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</si>
  <si>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</si>
  <si>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</si>
  <si>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</si>
  <si>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</si>
  <si>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</si>
  <si>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</si>
  <si>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</si>
  <si>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</si>
  <si>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</si>
  <si>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</si>
  <si>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</si>
  <si>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</si>
  <si>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</si>
  <si>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</si>
  <si>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</si>
  <si>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</si>
  <si>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</si>
  <si>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</si>
  <si>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</si>
  <si>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</si>
  <si>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</si>
  <si>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</si>
  <si>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</si>
  <si>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</si>
  <si>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</si>
  <si>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</si>
  <si>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</si>
  <si>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</si>
  <si>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</si>
  <si>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</si>
  <si>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</si>
  <si>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</si>
  <si>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</si>
  <si>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</si>
  <si>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</si>
  <si>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</si>
  <si>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</si>
  <si>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</si>
  <si>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</si>
  <si>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</si>
  <si>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</si>
  <si>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</si>
  <si>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</si>
  <si>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</si>
  <si>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</si>
  <si>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</si>
  <si>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</si>
  <si>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</si>
  <si>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</si>
  <si>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</si>
  <si>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</si>
  <si>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</si>
  <si>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</si>
  <si>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</si>
  <si>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</si>
  <si>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</si>
  <si>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</si>
  <si>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</si>
  <si>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</si>
  <si>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</si>
  <si>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</si>
  <si>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</si>
  <si>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</si>
  <si>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</si>
  <si>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</si>
  <si>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</si>
  <si>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</si>
  <si>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</si>
  <si>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</si>
  <si>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</si>
  <si>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</si>
  <si>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</si>
  <si>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</si>
  <si>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</si>
  <si>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</si>
  <si>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</si>
  <si>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</si>
  <si>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</si>
  <si>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</si>
  <si>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</si>
  <si>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</si>
  <si>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</si>
  <si>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</si>
  <si>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</si>
  <si>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</si>
  <si>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</si>
  <si>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</si>
  <si>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</si>
  <si>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</si>
  <si>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</si>
  <si>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</si>
  <si>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</si>
  <si>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</si>
  <si>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</si>
  <si>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</si>
  <si>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</si>
  <si>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</si>
  <si>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</si>
  <si>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</si>
  <si>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</si>
  <si>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</si>
  <si>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</si>
  <si>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</si>
  <si>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</si>
  <si>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</si>
  <si>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</si>
  <si>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</si>
  <si>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</si>
  <si>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</si>
  <si>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</si>
  <si>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</si>
  <si>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</si>
  <si>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</si>
  <si>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</si>
  <si>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</si>
  <si>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</si>
  <si>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</si>
  <si>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</si>
  <si>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</si>
  <si>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</si>
  <si>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</si>
  <si>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</si>
  <si>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</si>
  <si>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</si>
  <si>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</si>
  <si>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</si>
  <si>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</si>
  <si>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</si>
  <si>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</si>
  <si>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</si>
  <si>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</si>
  <si>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</si>
  <si>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</si>
  <si>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</si>
  <si>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</si>
  <si>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</si>
  <si>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</si>
  <si>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</si>
  <si>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</si>
  <si>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</si>
  <si>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</si>
  <si>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</si>
  <si>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</si>
  <si>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</si>
  <si>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</si>
  <si>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</si>
  <si>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</si>
  <si>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</si>
  <si>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</si>
  <si>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</si>
  <si>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</si>
  <si>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</si>
  <si>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</si>
  <si>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</si>
  <si>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</si>
  <si>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</si>
  <si>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</si>
  <si>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</si>
  <si>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</si>
  <si>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</si>
  <si>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</si>
  <si>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</si>
  <si>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</si>
  <si>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</si>
  <si>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</si>
  <si>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</si>
  <si>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</si>
  <si>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</si>
  <si>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</si>
  <si>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</si>
  <si>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</si>
  <si>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</si>
  <si>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</si>
  <si>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</si>
  <si>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</si>
  <si>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</si>
  <si>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</si>
  <si>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</si>
  <si>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</si>
  <si>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</si>
  <si>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</si>
  <si>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</si>
  <si>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</si>
  <si>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</si>
  <si>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</si>
  <si>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</si>
  <si>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</si>
  <si>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</si>
  <si>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</si>
  <si>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</si>
  <si>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</si>
  <si>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</si>
  <si>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</si>
  <si>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</si>
  <si>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</si>
  <si>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</si>
  <si>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</si>
  <si>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</si>
  <si>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</si>
  <si>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</si>
  <si>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</si>
  <si>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</si>
  <si>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</si>
  <si>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</si>
  <si>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</si>
  <si>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</si>
  <si>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</si>
  <si>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</si>
  <si>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</si>
  <si>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</si>
  <si>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</si>
  <si>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</si>
  <si>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</si>
  <si>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</si>
  <si>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</si>
  <si>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</si>
  <si>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</si>
  <si>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</si>
  <si>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</si>
  <si>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</si>
  <si>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</si>
  <si>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</si>
  <si>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</si>
  <si>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</si>
  <si>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</si>
  <si>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</si>
  <si>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</si>
  <si>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</si>
  <si>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</si>
  <si>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</si>
  <si>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</si>
  <si>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</si>
  <si>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</si>
  <si>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</si>
  <si>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</si>
  <si>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</si>
  <si>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</si>
  <si>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</si>
  <si>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</si>
  <si>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</si>
  <si>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</si>
  <si>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</si>
  <si>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</si>
  <si>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</si>
  <si>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</si>
  <si>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</si>
  <si>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</si>
  <si>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</si>
  <si>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</si>
  <si>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</si>
  <si>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</si>
  <si>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</si>
  <si>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</si>
  <si>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</si>
  <si>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</si>
  <si>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</si>
  <si>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</si>
  <si>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</si>
  <si>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</si>
  <si>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</si>
  <si>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</si>
  <si>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</si>
  <si>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</si>
  <si>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</si>
  <si>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</si>
  <si>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</si>
  <si>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</si>
  <si>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</si>
  <si>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</si>
  <si>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</si>
  <si>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</si>
  <si>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</si>
  <si>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</si>
  <si>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</si>
  <si>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</si>
  <si>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</si>
  <si>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</si>
  <si>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</si>
  <si>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</si>
  <si>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</si>
  <si>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</si>
  <si>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</si>
  <si>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</si>
  <si>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</si>
  <si>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</si>
  <si>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</si>
  <si>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</si>
  <si>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</si>
  <si>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</si>
  <si>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</si>
  <si>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</si>
  <si>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</si>
  <si>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</si>
  <si>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</si>
  <si>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</si>
  <si>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</si>
  <si>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</si>
  <si>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</si>
  <si>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</si>
  <si>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</si>
  <si>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</si>
  <si>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</si>
  <si>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</si>
  <si>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</si>
  <si>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</si>
  <si>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</si>
  <si>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</si>
  <si>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</si>
  <si>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</si>
  <si>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</si>
  <si>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</si>
  <si>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</si>
  <si>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</si>
  <si>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</si>
  <si>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</si>
  <si>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</si>
  <si>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</si>
  <si>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</si>
  <si>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</si>
  <si>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</si>
  <si>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</si>
  <si>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</si>
  <si>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</si>
  <si>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</si>
  <si>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</si>
  <si>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</si>
  <si>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</si>
  <si>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</si>
  <si>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</si>
  <si>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</si>
  <si>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</si>
  <si>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</si>
  <si>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</si>
  <si>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</si>
  <si>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</si>
  <si>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</si>
  <si>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</si>
  <si>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</si>
  <si>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</si>
  <si>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</si>
  <si>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</si>
  <si>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</si>
  <si>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</si>
  <si>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</si>
  <si>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</si>
  <si>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</si>
  <si>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</si>
  <si>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</si>
  <si>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</si>
  <si>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</si>
  <si>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</si>
  <si>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</si>
  <si>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</si>
  <si>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</si>
  <si>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</si>
  <si>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</si>
  <si>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</si>
  <si>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</si>
  <si>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</si>
  <si>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</si>
  <si>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</si>
  <si>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</si>
  <si>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</si>
  <si>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</si>
  <si>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</si>
  <si>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</si>
  <si>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</si>
  <si>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</si>
  <si>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</si>
  <si>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</si>
  <si>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</si>
  <si>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</si>
  <si>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</si>
  <si>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</si>
  <si>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</si>
  <si>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</si>
  <si>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</si>
  <si>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</si>
  <si>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</si>
  <si>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</si>
  <si>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</si>
  <si>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</si>
  <si>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</si>
  <si>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</si>
  <si>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</si>
  <si>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</si>
  <si>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</si>
  <si>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</si>
  <si>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</si>
  <si>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</si>
  <si>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</si>
  <si>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</si>
  <si>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</si>
  <si>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</si>
  <si>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</si>
  <si>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</si>
  <si>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</si>
  <si>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</si>
  <si>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</si>
  <si>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</si>
  <si>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</si>
  <si>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</si>
  <si>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</si>
  <si>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</si>
  <si>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</si>
  <si>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</si>
  <si>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</si>
  <si>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</si>
  <si>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</si>
  <si>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</si>
  <si>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</si>
  <si>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</si>
  <si>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</si>
  <si>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</si>
  <si>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</si>
  <si>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</si>
  <si>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</si>
  <si>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</si>
  <si>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</si>
  <si>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</si>
  <si>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</si>
  <si>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</si>
  <si>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</si>
  <si>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</si>
  <si>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</si>
  <si>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</si>
  <si>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</si>
  <si>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</si>
  <si>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</si>
  <si>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</si>
  <si>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</si>
  <si>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</si>
  <si>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</si>
  <si>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</si>
  <si>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</si>
  <si>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</si>
  <si>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</si>
  <si>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</si>
  <si>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</si>
  <si>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</si>
  <si>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</si>
  <si>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</si>
  <si>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</si>
  <si>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</si>
  <si>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</si>
  <si>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</si>
  <si>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</si>
  <si>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</si>
  <si>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</si>
  <si>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</si>
  <si>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</si>
  <si>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</si>
  <si>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</si>
  <si>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</si>
  <si>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</si>
  <si>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</si>
  <si>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</si>
  <si>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</si>
  <si>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</si>
  <si>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</si>
  <si>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</si>
  <si>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</si>
  <si>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</si>
  <si>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</si>
  <si>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</si>
  <si>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</si>
  <si>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</si>
  <si>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</si>
  <si>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</si>
  <si>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</si>
  <si>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</si>
  <si>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</si>
  <si>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</si>
  <si>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</si>
  <si>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</si>
  <si>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</si>
  <si>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</si>
  <si>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</si>
  <si>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</si>
  <si>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</si>
  <si>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</si>
  <si>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</si>
  <si>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</si>
  <si>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</si>
  <si>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</si>
  <si>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</si>
  <si>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</si>
  <si>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</si>
  <si>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</si>
  <si>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</si>
  <si>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</si>
  <si>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</si>
  <si>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</si>
  <si>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</si>
  <si>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</si>
  <si>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</si>
  <si>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</si>
  <si>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</si>
  <si>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</si>
  <si>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</si>
  <si>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</si>
  <si>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</si>
  <si>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</si>
  <si>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</si>
  <si>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</si>
  <si>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</si>
  <si>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</si>
  <si>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</si>
  <si>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</si>
  <si>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</si>
  <si>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</si>
  <si>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</si>
  <si>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</si>
  <si>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</si>
  <si>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</si>
  <si>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</si>
  <si>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</si>
  <si>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</si>
  <si>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</si>
  <si>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</si>
  <si>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</si>
  <si>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</si>
  <si>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</si>
  <si>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</si>
  <si>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</si>
  <si>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</si>
  <si>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</si>
  <si>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</si>
  <si>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</si>
  <si>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</si>
  <si>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</si>
  <si>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</si>
  <si>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</si>
  <si>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</si>
  <si>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</si>
  <si>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</si>
  <si>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</si>
  <si>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</si>
  <si>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</si>
  <si>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</si>
  <si>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</si>
  <si>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</si>
  <si>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</si>
  <si>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</si>
  <si>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</si>
  <si>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</si>
  <si>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</si>
  <si>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</si>
  <si>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</si>
  <si>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</si>
  <si>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</si>
  <si>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</si>
  <si>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</si>
  <si>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</si>
  <si>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</si>
  <si>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</si>
  <si>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</si>
  <si>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</si>
  <si>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</si>
  <si>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</si>
  <si>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</si>
  <si>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</si>
  <si>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</si>
  <si>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</si>
  <si>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</si>
  <si>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</si>
  <si>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</si>
  <si>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</si>
  <si>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</si>
  <si>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</si>
  <si>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</si>
  <si>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</si>
  <si>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</si>
  <si>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</si>
  <si>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</si>
  <si>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</si>
  <si>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</si>
  <si>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</si>
  <si>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</si>
  <si>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</si>
  <si>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</si>
  <si>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</si>
  <si>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</si>
  <si>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</si>
  <si>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</si>
  <si>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</si>
  <si>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</si>
  <si>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</si>
  <si>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</si>
  <si>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</si>
  <si>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</si>
  <si>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</si>
  <si>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</si>
  <si>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</si>
  <si>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</si>
  <si>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</si>
  <si>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</si>
  <si>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</si>
  <si>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</si>
  <si>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</si>
  <si>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</si>
  <si>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</si>
  <si>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</si>
  <si>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</si>
  <si>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</si>
  <si>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</si>
  <si>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</si>
  <si>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</si>
  <si>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</si>
  <si>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</si>
  <si>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</si>
  <si>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</si>
  <si>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</si>
  <si>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</si>
  <si>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</si>
  <si>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</si>
  <si>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</si>
  <si>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</si>
  <si>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</si>
  <si>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</si>
  <si>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</si>
  <si>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</si>
  <si>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</si>
  <si>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</si>
  <si>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</si>
  <si>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</si>
  <si>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</si>
  <si>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</si>
  <si>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</si>
  <si>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</si>
  <si>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</si>
  <si>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</si>
  <si>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</si>
  <si>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</si>
  <si>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</si>
  <si>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</si>
  <si>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</si>
  <si>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</si>
  <si>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</si>
  <si>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</si>
  <si>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</si>
  <si>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</si>
  <si>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</si>
  <si>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</si>
  <si>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</si>
  <si>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</si>
  <si>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</si>
  <si>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</si>
  <si>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</si>
  <si>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</si>
  <si>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</si>
  <si>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</si>
  <si>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</si>
  <si>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</si>
  <si>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</si>
  <si>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</si>
  <si>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</si>
  <si>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</si>
  <si>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</si>
  <si>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</si>
  <si>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</si>
  <si>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</si>
  <si>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</si>
  <si>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</si>
  <si>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</si>
  <si>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</si>
  <si>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</si>
  <si>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</si>
  <si>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</si>
  <si>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</si>
  <si>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</si>
  <si>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</si>
  <si>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</si>
  <si>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</si>
  <si>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</si>
  <si>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</si>
  <si>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</si>
  <si>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</si>
  <si>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</si>
  <si>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</si>
  <si>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</si>
  <si>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</si>
  <si>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</si>
  <si>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</si>
  <si>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</si>
  <si>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</si>
  <si>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</si>
  <si>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</si>
  <si>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</si>
  <si>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</si>
  <si>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</si>
  <si>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</si>
  <si>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</si>
  <si>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</si>
  <si>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</si>
  <si>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</si>
  <si>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</si>
  <si>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</si>
  <si>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</si>
  <si>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</si>
  <si>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</si>
  <si>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</si>
  <si>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</si>
  <si>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</si>
  <si>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</si>
  <si>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</si>
  <si>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</si>
  <si>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</si>
  <si>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</si>
  <si>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</si>
  <si>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</si>
  <si>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</si>
  <si>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</si>
  <si>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</si>
  <si>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</si>
  <si>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</si>
  <si>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</si>
  <si>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</si>
  <si>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</si>
  <si>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</si>
  <si>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</si>
  <si>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</si>
  <si>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</si>
  <si>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</si>
  <si>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</si>
  <si>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</si>
  <si>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</si>
  <si>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</si>
  <si>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</si>
  <si>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</si>
  <si>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</si>
  <si>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</si>
  <si>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</si>
  <si>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</si>
  <si>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</si>
  <si>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</si>
  <si>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</si>
  <si>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</si>
  <si>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</si>
  <si>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</si>
  <si>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</si>
  <si>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</si>
  <si>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</si>
  <si>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</si>
  <si>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</si>
  <si>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</si>
  <si>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</si>
  <si>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</si>
  <si>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</si>
  <si>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</si>
  <si>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</si>
  <si>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</si>
  <si>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</si>
  <si>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</si>
  <si>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</si>
  <si>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</si>
  <si>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</si>
  <si>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</si>
  <si>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</si>
  <si>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</si>
  <si>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</si>
  <si>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</si>
  <si>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</si>
  <si>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</si>
  <si>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</si>
  <si>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</si>
  <si>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</si>
  <si>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</si>
  <si>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</si>
  <si>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</si>
  <si>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</si>
  <si>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</si>
  <si>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</si>
  <si>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</si>
  <si>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</si>
  <si>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</si>
  <si>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</si>
  <si>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</si>
  <si>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</si>
  <si>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</si>
  <si>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</si>
  <si>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</si>
  <si>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</si>
  <si>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</si>
  <si>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</si>
  <si>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</si>
  <si>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</si>
  <si>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</si>
  <si>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</si>
  <si>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</si>
  <si>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</si>
  <si>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</si>
  <si>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</si>
  <si>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</si>
  <si>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</si>
  <si>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</si>
  <si>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</si>
  <si>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</si>
  <si>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</si>
  <si>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</si>
  <si>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</si>
  <si>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</si>
  <si>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</si>
  <si>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</si>
  <si>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</si>
  <si>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</si>
  <si>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</si>
  <si>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</si>
  <si>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</si>
  <si>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</si>
  <si>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</si>
  <si>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</si>
  <si>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</si>
  <si>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</si>
  <si>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</si>
  <si>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</si>
  <si>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</si>
  <si>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</si>
  <si>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</si>
  <si>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</si>
  <si>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</si>
  <si>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</si>
  <si>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</si>
  <si>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</si>
  <si>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</si>
  <si>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</si>
  <si>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</si>
  <si>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</si>
  <si>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</si>
  <si>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</si>
  <si>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</si>
  <si>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</si>
  <si>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</si>
  <si>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</si>
  <si>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</si>
  <si>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</si>
  <si>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</si>
  <si>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</si>
  <si>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</si>
  <si>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</si>
  <si>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</si>
  <si>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</si>
  <si>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</si>
  <si>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</si>
  <si>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</si>
  <si>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</si>
  <si>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</si>
  <si>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</si>
  <si>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</si>
  <si>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</si>
  <si>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</si>
  <si>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</si>
  <si>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</si>
  <si>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</si>
  <si>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</si>
  <si>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</si>
  <si>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</si>
  <si>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</si>
  <si>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</si>
  <si>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</si>
  <si>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</si>
  <si>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</si>
  <si>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</si>
  <si>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</si>
  <si>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</si>
  <si>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</si>
  <si>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</si>
  <si>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</si>
  <si>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</si>
  <si>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</si>
  <si>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</si>
  <si>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</si>
  <si>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</si>
  <si>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</si>
  <si>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</si>
  <si>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</si>
  <si>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</si>
  <si>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</si>
  <si>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</si>
  <si>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</si>
  <si>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</si>
  <si>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</si>
  <si>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</si>
  <si>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</si>
  <si>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</si>
  <si>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</si>
  <si>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</si>
  <si>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</si>
  <si>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</si>
  <si>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</si>
  <si>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</si>
  <si>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</si>
  <si>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</si>
  <si>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</si>
  <si>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</si>
  <si>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</si>
  <si>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</si>
  <si>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</si>
  <si>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</si>
  <si>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</si>
  <si>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</si>
  <si>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</si>
  <si>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</si>
  <si>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</si>
  <si>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</si>
  <si>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</si>
  <si>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</si>
  <si>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</si>
  <si>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</si>
  <si>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</si>
  <si>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</si>
  <si>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</si>
  <si>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</si>
  <si>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</si>
  <si>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</si>
  <si>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</si>
  <si>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</si>
  <si>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</si>
  <si>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</si>
  <si>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</si>
  <si>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</si>
  <si>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</si>
  <si>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</si>
  <si>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</si>
  <si>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</si>
  <si>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</si>
  <si>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</si>
  <si>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</si>
  <si>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</si>
  <si>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</si>
  <si>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</si>
  <si>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</si>
  <si>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</si>
  <si>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</si>
  <si>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</si>
  <si>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</si>
  <si>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</si>
  <si>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</si>
  <si>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</si>
  <si>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</si>
  <si>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</si>
  <si>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</si>
  <si>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</si>
  <si>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</si>
  <si>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</si>
  <si>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</si>
  <si>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</si>
  <si>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</si>
  <si>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</si>
  <si>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</si>
  <si>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</si>
  <si>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</si>
  <si>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</si>
  <si>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</si>
  <si>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</si>
  <si>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</si>
  <si>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</si>
  <si>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</si>
  <si>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</si>
  <si>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</si>
  <si>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</si>
  <si>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</si>
  <si>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</si>
  <si>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</si>
  <si>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</si>
  <si>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</si>
  <si>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</si>
  <si>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</si>
  <si>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</si>
  <si>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</si>
  <si>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</si>
  <si>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</si>
  <si>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</si>
  <si>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</si>
  <si>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</si>
  <si>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</si>
  <si>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</si>
  <si>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</si>
  <si>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</si>
  <si>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</si>
  <si>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</si>
  <si>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</si>
  <si>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</si>
  <si>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</si>
  <si>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</si>
  <si>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</si>
  <si>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</si>
  <si>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</si>
  <si>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</si>
  <si>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</si>
  <si>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</si>
  <si>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</si>
  <si>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</si>
  <si>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</si>
  <si>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</si>
  <si>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</si>
  <si>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</si>
  <si>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</si>
  <si>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</si>
  <si>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</si>
  <si>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</si>
  <si>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</si>
  <si>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</si>
  <si>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</si>
  <si>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</si>
  <si>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</si>
  <si>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</si>
  <si>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</si>
  <si>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</si>
  <si>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</si>
  <si>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</si>
  <si>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</si>
  <si>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</si>
  <si>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</si>
  <si>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</si>
  <si>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</si>
  <si>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</si>
  <si>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</si>
  <si>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</si>
  <si>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</si>
  <si>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</si>
  <si>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</si>
  <si>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</si>
  <si>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</si>
  <si>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</si>
  <si>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</si>
  <si>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</si>
  <si>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</si>
  <si>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</si>
  <si>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</si>
  <si>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</si>
  <si>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</si>
  <si>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</si>
  <si>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</si>
  <si>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</si>
  <si>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</si>
  <si>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</si>
  <si>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</si>
  <si>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</si>
  <si>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</si>
  <si>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</si>
  <si>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</si>
  <si>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</si>
  <si>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</si>
  <si>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</si>
  <si>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</si>
  <si>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</si>
  <si>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</si>
  <si>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</si>
  <si>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</si>
  <si>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</si>
  <si>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</si>
  <si>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</si>
  <si>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</si>
  <si>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</si>
  <si>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</si>
  <si>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</si>
  <si>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</si>
  <si>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</si>
  <si>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</si>
  <si>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</si>
  <si>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</si>
  <si>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</si>
  <si>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</si>
  <si>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</si>
  <si>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</si>
  <si>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</si>
  <si>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</si>
  <si>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</si>
  <si>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</si>
  <si>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</si>
  <si>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</si>
  <si>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</si>
  <si>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</si>
  <si>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</si>
  <si>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</si>
  <si>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</si>
  <si>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</si>
  <si>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</si>
  <si>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</si>
  <si>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</si>
  <si>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</si>
  <si>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</si>
  <si>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</si>
  <si>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</si>
  <si>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</si>
  <si>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</si>
  <si>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</si>
  <si>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</si>
  <si>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</si>
  <si>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</si>
  <si>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</si>
  <si>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</si>
  <si>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</si>
  <si>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</si>
  <si>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</si>
  <si>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</si>
  <si>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</si>
  <si>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</si>
  <si>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</si>
  <si>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</si>
  <si>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</si>
  <si>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</si>
  <si>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</si>
  <si>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</si>
  <si>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</si>
  <si>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</si>
  <si>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</si>
  <si>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</si>
  <si>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</si>
  <si>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</si>
  <si>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</si>
  <si>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</si>
  <si>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</si>
  <si>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</si>
  <si>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</si>
  <si>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</si>
  <si>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</si>
  <si>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</si>
  <si>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</si>
  <si>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</si>
  <si>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</si>
  <si>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</si>
  <si>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</si>
  <si>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</si>
  <si>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</si>
  <si>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</si>
  <si>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</si>
  <si>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</si>
  <si>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</si>
  <si>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</si>
  <si>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</si>
  <si>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</si>
  <si>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</si>
  <si>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</si>
  <si>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</si>
  <si>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</si>
  <si>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</si>
  <si>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</si>
  <si>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</si>
  <si>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</si>
  <si>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</si>
  <si>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</si>
  <si>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</si>
  <si>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</si>
  <si>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</si>
  <si>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</si>
  <si>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</si>
  <si>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</si>
  <si>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</si>
  <si>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</si>
  <si>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</si>
  <si>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</si>
  <si>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</si>
  <si>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</si>
  <si>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</si>
  <si>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</si>
  <si>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</si>
  <si>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</si>
  <si>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</si>
  <si>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</si>
  <si>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</si>
  <si>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</si>
  <si>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</si>
  <si>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</si>
  <si>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</si>
  <si>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</si>
  <si>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</si>
  <si>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</si>
  <si>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</si>
  <si>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</si>
  <si>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</si>
  <si>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</si>
  <si>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</si>
  <si>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</si>
  <si>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</si>
  <si>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</si>
  <si>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</si>
  <si>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</si>
  <si>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</si>
  <si>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</si>
  <si>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</si>
  <si>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</si>
  <si>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</si>
  <si>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</si>
  <si>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</si>
  <si>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</si>
  <si>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</si>
  <si>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</si>
  <si>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</si>
  <si>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</si>
  <si>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</si>
  <si>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</si>
  <si>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</si>
  <si>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</si>
  <si>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</si>
  <si>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</si>
  <si>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</si>
  <si>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</si>
  <si>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</si>
  <si>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</si>
  <si>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</si>
  <si>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</si>
  <si>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</si>
  <si>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</si>
  <si>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</si>
  <si>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</si>
  <si>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</si>
  <si>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</si>
  <si>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</si>
  <si>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</si>
  <si>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</si>
  <si>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</si>
  <si>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</si>
  <si>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</si>
  <si>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</si>
  <si>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</si>
  <si>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</si>
  <si>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</si>
  <si>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</si>
  <si>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</si>
  <si>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</si>
  <si>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</si>
  <si>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</si>
  <si>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</si>
  <si>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</si>
  <si>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</si>
  <si>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</si>
  <si>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</si>
  <si>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</si>
  <si>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</si>
  <si>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</si>
  <si>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</si>
  <si>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</si>
  <si>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</si>
  <si>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</si>
  <si>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</si>
  <si>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</si>
  <si>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</si>
  <si>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</si>
  <si>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</si>
  <si>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</si>
  <si>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</si>
  <si>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</si>
  <si>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</si>
  <si>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</si>
  <si>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</si>
  <si>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</si>
  <si>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</si>
  <si>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</si>
  <si>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</si>
  <si>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</si>
  <si>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</si>
  <si>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</si>
  <si>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</si>
  <si>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</si>
  <si>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</si>
  <si>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</si>
  <si>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</si>
  <si>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</si>
  <si>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</si>
  <si>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</si>
  <si>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</si>
  <si>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</si>
  <si>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</si>
  <si>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</si>
  <si>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</si>
  <si>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</si>
  <si>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</si>
  <si>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</si>
  <si>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</si>
  <si>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</si>
  <si>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</si>
  <si>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</si>
  <si>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</si>
  <si>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</si>
  <si>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</si>
  <si>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</si>
  <si>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</si>
  <si>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</si>
  <si>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</si>
  <si>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</si>
  <si>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</si>
  <si>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</si>
  <si>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</si>
  <si>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</si>
  <si>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</si>
  <si>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</si>
  <si>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</si>
  <si>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</si>
  <si>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</si>
  <si>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</si>
  <si>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</si>
  <si>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</si>
  <si>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</si>
  <si>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</si>
  <si>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</si>
  <si>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</si>
  <si>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</si>
  <si>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</si>
  <si>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</si>
  <si>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</si>
  <si>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</si>
  <si>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</si>
  <si>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</si>
  <si>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</si>
  <si>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</si>
  <si>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</si>
  <si>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</si>
  <si>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</si>
  <si>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</si>
  <si>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</si>
  <si>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</si>
  <si>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</si>
  <si>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</si>
  <si>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</si>
  <si>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</si>
  <si>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</si>
  <si>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</si>
  <si>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</si>
  <si>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</si>
  <si>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</si>
  <si>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</si>
  <si>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</si>
  <si>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</si>
  <si>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</si>
  <si>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</si>
  <si>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</si>
  <si>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</si>
  <si>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</si>
  <si>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</si>
  <si>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</si>
  <si>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</si>
  <si>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</si>
  <si>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</si>
  <si>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</si>
  <si>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</si>
  <si>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</si>
  <si>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</si>
  <si>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</si>
  <si>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</si>
  <si>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</si>
  <si>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</si>
  <si>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</si>
  <si>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</si>
  <si>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</si>
  <si>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</si>
  <si>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</si>
  <si>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</si>
  <si>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</si>
  <si>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</si>
  <si>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</si>
  <si>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</si>
  <si>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</si>
  <si>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</si>
  <si>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</si>
  <si>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</si>
  <si>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</si>
  <si>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</si>
  <si>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</si>
  <si>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</si>
  <si>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</si>
  <si>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</si>
  <si>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</si>
  <si>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</si>
  <si>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</si>
  <si>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</si>
  <si>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</si>
  <si>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</si>
  <si>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</si>
  <si>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</si>
  <si>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</si>
  <si>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</si>
  <si>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</si>
  <si>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</si>
  <si>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</si>
  <si>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</si>
  <si>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</si>
  <si>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</si>
  <si>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</si>
  <si>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</si>
  <si>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</si>
  <si>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</si>
  <si>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</si>
  <si>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</si>
  <si>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</si>
  <si>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</si>
  <si>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</si>
  <si>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</si>
  <si>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</si>
  <si>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</si>
  <si>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</si>
  <si>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</si>
  <si>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</si>
  <si>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</si>
  <si>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</si>
  <si>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</si>
  <si>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</si>
  <si>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</si>
  <si>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</si>
  <si>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</si>
  <si>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</si>
  <si>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</si>
  <si>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</si>
  <si>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</si>
  <si>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</si>
  <si>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</si>
  <si>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</si>
  <si>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</si>
  <si>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</si>
  <si>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</si>
  <si>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</si>
  <si>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</si>
  <si>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</si>
  <si>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</si>
  <si>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</si>
  <si>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</si>
  <si>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</si>
  <si>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</si>
  <si>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</si>
  <si>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</si>
  <si>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</si>
  <si>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</si>
  <si>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</si>
  <si>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</si>
  <si>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</si>
  <si>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</si>
  <si>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</si>
  <si>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</si>
  <si>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</si>
  <si>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</si>
  <si>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</si>
  <si>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</si>
  <si>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</si>
  <si>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</si>
  <si>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</si>
  <si>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</si>
  <si>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</si>
  <si>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</si>
  <si>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</si>
  <si>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</si>
  <si>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</si>
  <si>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</si>
  <si>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</si>
  <si>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</si>
  <si>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</si>
  <si>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</si>
  <si>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</si>
  <si>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</si>
  <si>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</si>
  <si>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</si>
  <si>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</si>
  <si>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</si>
  <si>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</si>
  <si>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</si>
  <si>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</si>
  <si>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</si>
  <si>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</si>
  <si>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</si>
  <si>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</si>
  <si>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</si>
  <si>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</si>
  <si>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</si>
  <si>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</si>
  <si>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</si>
  <si>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</si>
  <si>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</si>
  <si>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</si>
  <si>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</si>
  <si>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</si>
  <si>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</si>
  <si>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</si>
  <si>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</si>
  <si>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</si>
  <si>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</si>
  <si>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</si>
  <si>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</si>
  <si>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</si>
  <si>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</si>
  <si>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</si>
  <si>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</si>
  <si>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</si>
  <si>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</si>
  <si>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</si>
  <si>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</si>
  <si>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</si>
  <si>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</si>
  <si>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</si>
  <si>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</si>
  <si>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</si>
  <si>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</si>
  <si>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</si>
  <si>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</si>
  <si>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</si>
  <si>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</si>
  <si>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</si>
  <si>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</si>
  <si>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</si>
  <si>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</si>
  <si>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</si>
  <si>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</si>
  <si>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</si>
  <si>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</si>
  <si>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</si>
  <si>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</si>
  <si>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</si>
  <si>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</si>
  <si>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</si>
  <si>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</si>
  <si>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</si>
  <si>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</si>
  <si>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</si>
  <si>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</si>
  <si>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</si>
  <si>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</si>
  <si>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</si>
  <si>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</si>
  <si>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</si>
  <si>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</si>
  <si>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</si>
  <si>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</si>
  <si>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</si>
  <si>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</si>
  <si>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</si>
  <si>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</si>
  <si>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</si>
  <si>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</si>
  <si>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</si>
  <si>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</si>
  <si>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</si>
  <si>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</si>
  <si>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</si>
  <si>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</si>
  <si>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</si>
  <si>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</si>
  <si>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</si>
  <si>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</si>
  <si>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</si>
  <si>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</si>
  <si>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</si>
  <si>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</si>
  <si>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</si>
  <si>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</si>
  <si>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</si>
  <si>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</si>
  <si>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</si>
  <si>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</si>
  <si>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</si>
  <si>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</si>
  <si>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</si>
  <si>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</si>
  <si>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</si>
  <si>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</si>
  <si>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</si>
  <si>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</si>
  <si>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</si>
  <si>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</si>
  <si>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</si>
  <si>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</si>
  <si>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</si>
  <si>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</si>
  <si>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</si>
  <si>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</si>
  <si>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</si>
  <si>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</si>
  <si>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</si>
  <si>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</si>
  <si>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</si>
  <si>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</si>
  <si>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</si>
  <si>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</si>
  <si>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</si>
  <si>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</si>
  <si>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</si>
  <si>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</si>
  <si>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</si>
  <si>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</si>
  <si>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</si>
  <si>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</si>
  <si>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</si>
  <si>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</si>
  <si>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</si>
  <si>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</si>
  <si>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</si>
  <si>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</si>
  <si>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</si>
  <si>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</si>
  <si>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</si>
  <si>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</si>
  <si>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</si>
  <si>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</si>
  <si>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</si>
  <si>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</si>
  <si>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</si>
  <si>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</si>
  <si>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</si>
  <si>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</si>
  <si>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</si>
  <si>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</si>
  <si>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</si>
  <si>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</si>
  <si>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</si>
  <si>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</si>
  <si>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</si>
  <si>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</si>
  <si>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</si>
  <si>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</si>
  <si>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</si>
  <si>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</si>
  <si>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</si>
  <si>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</si>
  <si>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</si>
  <si>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</si>
  <si>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</si>
  <si>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</si>
  <si>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</si>
  <si>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</si>
  <si>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</si>
  <si>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</si>
  <si>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</si>
  <si>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</si>
  <si>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</si>
  <si>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</si>
  <si>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</si>
  <si>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</si>
  <si>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</si>
  <si>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</si>
  <si>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</si>
  <si>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</si>
  <si>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</si>
  <si>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</si>
  <si>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</si>
  <si>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</si>
  <si>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</si>
  <si>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</si>
  <si>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</si>
  <si>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</si>
  <si>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</si>
  <si>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</si>
  <si>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</si>
  <si>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</si>
  <si>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</si>
  <si>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</si>
  <si>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</si>
  <si>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</si>
  <si>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</si>
  <si>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</si>
  <si>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</si>
  <si>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</si>
  <si>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</si>
  <si>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</si>
  <si>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</si>
  <si>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</si>
  <si>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</si>
  <si>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</si>
  <si>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</si>
  <si>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</si>
  <si>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</si>
  <si>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</si>
  <si>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</si>
  <si>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</si>
  <si>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</si>
  <si>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</si>
  <si>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</si>
  <si>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</si>
  <si>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</si>
  <si>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</si>
  <si>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</si>
  <si>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</si>
  <si>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</si>
  <si>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</si>
  <si>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</si>
  <si>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</si>
  <si>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</si>
  <si>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</si>
  <si>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</si>
  <si>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</si>
  <si>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</si>
  <si>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</si>
  <si>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</si>
  <si>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</si>
  <si>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</si>
  <si>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</si>
  <si>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</si>
  <si>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</si>
  <si>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</si>
  <si>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</si>
  <si>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</si>
  <si>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</si>
  <si>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</si>
  <si>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</si>
  <si>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</si>
  <si>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</si>
  <si>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</si>
  <si>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</si>
  <si>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</si>
  <si>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</si>
  <si>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</si>
  <si>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</si>
  <si>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</si>
  <si>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</si>
  <si>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</si>
  <si>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</si>
  <si>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</si>
  <si>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</si>
  <si>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</si>
  <si>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</si>
  <si>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</si>
  <si>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</si>
  <si>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</si>
  <si>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</si>
  <si>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</si>
  <si>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</si>
  <si>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</si>
  <si>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</si>
  <si>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</si>
  <si>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</si>
  <si>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</si>
  <si>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</si>
  <si>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</si>
  <si>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</si>
  <si>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</si>
  <si>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</si>
  <si>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</si>
  <si>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</si>
  <si>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</si>
  <si>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</si>
  <si>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</si>
  <si>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</si>
  <si>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</si>
  <si>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</si>
  <si>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</si>
  <si>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</si>
  <si>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</si>
  <si>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</si>
  <si>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</si>
  <si>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</si>
  <si>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</si>
  <si>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</si>
  <si>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</si>
  <si>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</si>
  <si>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</si>
  <si>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</si>
  <si>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</si>
  <si>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</si>
  <si>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</si>
  <si>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</si>
  <si>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</si>
  <si>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</si>
  <si>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</si>
  <si>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</si>
  <si>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</si>
  <si>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</si>
  <si>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</si>
  <si>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</si>
  <si>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</si>
  <si>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</si>
  <si>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</si>
  <si>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</si>
  <si>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</si>
  <si>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</si>
  <si>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</si>
  <si>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</si>
  <si>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</si>
  <si>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</si>
  <si>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</si>
  <si>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</si>
  <si>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</si>
  <si>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</si>
  <si>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</si>
  <si>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</si>
  <si>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</si>
  <si>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</si>
  <si>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</si>
  <si>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</si>
  <si>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</si>
  <si>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</si>
  <si>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</si>
  <si>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</si>
  <si>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</si>
  <si>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</si>
  <si>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</si>
  <si>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</si>
  <si>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</si>
  <si>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</si>
  <si>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</si>
  <si>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</si>
  <si>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</si>
  <si>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</si>
  <si>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</si>
  <si>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</si>
  <si>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</si>
  <si>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</si>
  <si>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</si>
  <si>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</si>
  <si>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</si>
  <si>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</si>
  <si>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</si>
  <si>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</si>
  <si>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</si>
  <si>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</si>
  <si>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</si>
  <si>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</si>
  <si>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</si>
  <si>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</si>
  <si>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</si>
  <si>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</si>
  <si>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</si>
  <si>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</si>
  <si>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</si>
  <si>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</si>
  <si>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</si>
  <si>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</si>
  <si>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</si>
  <si>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</si>
  <si>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</si>
  <si>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</si>
  <si>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</si>
  <si>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</si>
  <si>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</si>
  <si>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</si>
  <si>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</si>
  <si>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</si>
  <si>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</si>
  <si>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</si>
  <si>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</si>
  <si>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</si>
  <si>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</si>
  <si>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</si>
  <si>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</si>
  <si>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</si>
  <si>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</si>
  <si>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</si>
  <si>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</si>
  <si>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</si>
  <si>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</si>
  <si>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</si>
  <si>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</si>
  <si>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</si>
  <si>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</si>
  <si>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</si>
  <si>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</si>
  <si>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</si>
  <si>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</si>
  <si>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</si>
  <si>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</si>
  <si>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</si>
  <si>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</si>
  <si>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</si>
  <si>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</si>
  <si>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</si>
  <si>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</si>
  <si>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</si>
  <si>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</si>
  <si>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</si>
  <si>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</si>
  <si>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</si>
  <si>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</si>
  <si>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</si>
  <si>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</si>
  <si>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</si>
  <si>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</si>
  <si>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</si>
  <si>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</si>
  <si>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</si>
  <si>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</si>
  <si>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</si>
  <si>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</si>
  <si>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</si>
  <si>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</si>
  <si>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</si>
  <si>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</si>
  <si>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</si>
  <si>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</si>
  <si>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</si>
  <si>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</si>
  <si>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</si>
  <si>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</si>
  <si>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</si>
  <si>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</si>
  <si>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</si>
  <si>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</si>
  <si>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</si>
  <si>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</si>
  <si>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</si>
  <si>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</si>
  <si>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</si>
  <si>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</si>
  <si>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</si>
  <si>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</si>
  <si>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</si>
  <si>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</si>
  <si>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</si>
  <si>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</si>
  <si>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</si>
  <si>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</si>
  <si>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</si>
  <si>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</si>
  <si>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</si>
  <si>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</si>
  <si>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</si>
  <si>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</si>
  <si>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</si>
  <si>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</si>
  <si>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</si>
  <si>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</si>
  <si>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</si>
  <si>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</si>
  <si>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</si>
  <si>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</si>
  <si>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</si>
  <si>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</si>
  <si>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</si>
  <si>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</si>
  <si>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</si>
  <si>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</si>
  <si>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</si>
  <si>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</si>
  <si>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</si>
  <si>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</si>
  <si>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</si>
  <si>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</si>
  <si>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</si>
  <si>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</si>
  <si>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</si>
  <si>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</si>
  <si>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</si>
  <si>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</si>
  <si>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</si>
  <si>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</si>
  <si>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</si>
  <si>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</si>
  <si>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</si>
  <si>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</si>
  <si>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</si>
  <si>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</si>
  <si>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</si>
  <si>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</si>
  <si>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</si>
  <si>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</si>
  <si>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</si>
  <si>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</si>
  <si>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</si>
  <si>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</si>
  <si>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</si>
  <si>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</si>
  <si>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</si>
  <si>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</si>
  <si>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</si>
  <si>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</si>
  <si>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</si>
  <si>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</si>
  <si>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</si>
  <si>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</si>
  <si>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</si>
  <si>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</si>
  <si>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</si>
  <si>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</si>
  <si>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</si>
  <si>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</si>
  <si>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</si>
  <si>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</si>
  <si>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</si>
  <si>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</si>
  <si>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</si>
  <si>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</si>
  <si>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</si>
  <si>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</si>
  <si>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</si>
  <si>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</si>
  <si>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</si>
  <si>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</si>
  <si>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</si>
  <si>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</si>
  <si>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</si>
  <si>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</si>
  <si>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</si>
  <si>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</si>
  <si>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</si>
  <si>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</si>
  <si>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</si>
  <si>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</si>
  <si>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</si>
  <si>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</si>
  <si>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</si>
  <si>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</si>
  <si>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</si>
  <si>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</si>
  <si>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</si>
  <si>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</si>
  <si>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</si>
  <si>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</si>
  <si>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</si>
  <si>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</si>
  <si>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</si>
  <si>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</si>
  <si>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</si>
  <si>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</si>
  <si>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</si>
  <si>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</si>
  <si>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</si>
  <si>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</si>
  <si>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</si>
  <si>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</si>
  <si>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</si>
  <si>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</si>
  <si>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</si>
  <si>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</si>
  <si>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</si>
  <si>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</si>
  <si>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</si>
  <si>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</si>
  <si>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</si>
  <si>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</si>
  <si>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</si>
  <si>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</si>
  <si>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</si>
  <si>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</si>
  <si>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</si>
  <si>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</si>
  <si>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</si>
  <si>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</si>
  <si>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</si>
  <si>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</si>
  <si>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</si>
  <si>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</si>
  <si>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</si>
  <si>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</si>
  <si>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</si>
  <si>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</si>
  <si>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</si>
  <si>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</si>
  <si>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</si>
  <si>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</si>
  <si>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</si>
  <si>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</si>
  <si>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</si>
  <si>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</si>
  <si>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</si>
  <si>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</si>
  <si>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</si>
  <si>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</si>
  <si>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</si>
  <si>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</si>
  <si>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</si>
  <si>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</si>
  <si>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</si>
  <si>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</si>
  <si>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</si>
  <si>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</si>
  <si>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</si>
  <si>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</si>
  <si>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</si>
  <si>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</si>
  <si>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</si>
  <si>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</si>
  <si>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</si>
  <si>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</si>
  <si>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</si>
  <si>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</si>
  <si>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</si>
  <si>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</si>
  <si>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</si>
  <si>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</si>
  <si>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</si>
  <si>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</si>
  <si>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</si>
  <si>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</si>
  <si>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</si>
  <si>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</si>
  <si>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</si>
  <si>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</si>
  <si>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</si>
  <si>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</si>
  <si>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</si>
  <si>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</si>
  <si>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</si>
  <si>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</si>
  <si>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</si>
  <si>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</si>
  <si>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</si>
  <si>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</si>
  <si>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</si>
  <si>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</si>
  <si>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</si>
  <si>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</si>
  <si>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</si>
  <si>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</si>
  <si>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</si>
  <si>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</si>
  <si>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</si>
  <si>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</si>
  <si>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</si>
  <si>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</si>
  <si>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</si>
  <si>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</si>
  <si>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</si>
  <si>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</si>
  <si>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</si>
  <si>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</si>
  <si>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</si>
  <si>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</si>
  <si>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</si>
  <si>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</si>
  <si>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</si>
  <si>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</si>
  <si>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</si>
  <si>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</si>
  <si>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</si>
  <si>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</si>
  <si>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</si>
  <si>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</si>
  <si>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</si>
  <si>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</si>
  <si>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</si>
  <si>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</si>
  <si>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</si>
  <si>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</si>
  <si>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</si>
  <si>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</si>
  <si>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</si>
  <si>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</si>
  <si>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</si>
  <si>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</si>
  <si>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</si>
  <si>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</si>
  <si>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</si>
  <si>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</si>
  <si>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</si>
  <si>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</si>
  <si>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</si>
  <si>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</si>
  <si>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</si>
  <si>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</si>
  <si>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</si>
  <si>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</si>
  <si>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</si>
  <si>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</si>
  <si>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</si>
  <si>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</si>
  <si>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</si>
  <si>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</si>
  <si>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</si>
  <si>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</si>
  <si>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</si>
  <si>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</si>
  <si>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</si>
  <si>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</si>
  <si>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</si>
  <si>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</si>
  <si>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</si>
  <si>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</si>
  <si>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</si>
  <si>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</si>
  <si>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</si>
  <si>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</si>
  <si>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</si>
  <si>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</si>
  <si>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</si>
  <si>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</si>
  <si>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</si>
  <si>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</si>
  <si>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</si>
  <si>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</si>
  <si>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</si>
  <si>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</si>
  <si>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</si>
  <si>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</si>
  <si>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</si>
  <si>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</si>
  <si>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</si>
  <si>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</si>
  <si>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</si>
  <si>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</si>
  <si>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</si>
  <si>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</si>
  <si>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</si>
  <si>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</si>
  <si>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</si>
  <si>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</si>
  <si>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</si>
  <si>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</si>
  <si>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</si>
  <si>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</si>
  <si>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</si>
  <si>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</si>
  <si>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</si>
  <si>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</si>
  <si>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</si>
  <si>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</si>
  <si>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</si>
  <si>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</si>
  <si>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</si>
  <si>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</si>
  <si>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</si>
  <si>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</si>
  <si>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</si>
  <si>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</si>
  <si>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</si>
  <si>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</si>
  <si>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</si>
  <si>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</si>
  <si>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</si>
  <si>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</si>
  <si>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</si>
  <si>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</si>
  <si>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</si>
  <si>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</si>
  <si>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</si>
  <si>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</si>
  <si>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</si>
  <si>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</si>
  <si>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</si>
  <si>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</si>
  <si>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</si>
  <si>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</si>
  <si>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</si>
  <si>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</si>
  <si>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</si>
  <si>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</si>
  <si>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</si>
  <si>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</si>
  <si>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</si>
  <si>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</si>
  <si>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</si>
  <si>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</si>
  <si>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</si>
  <si>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</si>
  <si>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</si>
  <si>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</si>
  <si>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</si>
  <si>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</si>
  <si>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</si>
  <si>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</si>
  <si>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</si>
  <si>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</si>
  <si>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</si>
  <si>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</si>
  <si>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</si>
  <si>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</si>
  <si>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</si>
  <si>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</si>
  <si>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</si>
  <si>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</si>
  <si>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</si>
  <si>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</si>
  <si>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</si>
  <si>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</si>
  <si>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</si>
  <si>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</si>
  <si>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</si>
  <si>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</si>
  <si>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</si>
  <si>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</si>
  <si>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</si>
  <si>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</si>
  <si>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</si>
  <si>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</si>
  <si>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</si>
  <si>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</si>
  <si>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</si>
  <si>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</si>
  <si>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</si>
  <si>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</si>
  <si>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</si>
  <si>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</si>
  <si>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</si>
  <si>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</si>
  <si>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</si>
  <si>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</si>
  <si>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</si>
  <si>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</si>
  <si>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</si>
  <si>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</si>
  <si>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</si>
  <si>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</si>
  <si>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</si>
  <si>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</si>
  <si>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</si>
  <si>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</si>
  <si>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</si>
  <si>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</si>
  <si>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</si>
  <si>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</si>
  <si>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</si>
  <si>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</si>
  <si>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</si>
  <si>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</si>
  <si>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</si>
  <si>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</si>
  <si>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</si>
  <si>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</si>
  <si>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</si>
  <si>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</si>
  <si>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</si>
  <si>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</si>
  <si>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</si>
  <si>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</si>
  <si>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</si>
  <si>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</si>
  <si>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</si>
  <si>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</si>
  <si>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</si>
  <si>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</si>
  <si>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</si>
  <si>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</si>
  <si>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</si>
  <si>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</si>
  <si>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</si>
  <si>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</si>
  <si>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</si>
  <si>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</si>
  <si>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</si>
  <si>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</si>
  <si>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</si>
  <si>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</si>
  <si>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</si>
  <si>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</si>
  <si>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</si>
  <si>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</si>
  <si>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</si>
  <si>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</si>
  <si>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</si>
  <si>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</si>
  <si>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</si>
  <si>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</si>
  <si>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</si>
  <si>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</si>
  <si>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</si>
  <si>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</si>
  <si>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</si>
  <si>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</si>
  <si>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</si>
  <si>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</si>
  <si>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</si>
  <si>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</si>
  <si>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</si>
  <si>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</si>
  <si>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</si>
  <si>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</si>
  <si>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</si>
  <si>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</si>
  <si>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</si>
  <si>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</si>
  <si>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</si>
  <si>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</si>
  <si>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</si>
  <si>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</si>
  <si>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</si>
  <si>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</si>
  <si>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</si>
  <si>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</si>
  <si>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</si>
  <si>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</si>
  <si>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</si>
  <si>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</si>
  <si>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</si>
  <si>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</si>
  <si>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</si>
  <si>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</si>
  <si>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</si>
  <si>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</si>
  <si>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</si>
  <si>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</si>
  <si>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</si>
  <si>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</si>
  <si>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</si>
  <si>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</si>
  <si>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</si>
  <si>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</si>
  <si>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</si>
  <si>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</si>
  <si>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</si>
  <si>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</si>
  <si>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</si>
  <si>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</si>
  <si>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</si>
  <si>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</si>
  <si>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</si>
  <si>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</si>
  <si>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</si>
  <si>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</si>
  <si>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</si>
  <si>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</si>
  <si>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</si>
  <si>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</si>
  <si>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</si>
  <si>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</si>
  <si>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</si>
  <si>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</si>
  <si>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</si>
  <si>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</si>
  <si>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</si>
  <si>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</si>
  <si>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</si>
  <si>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</si>
  <si>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</si>
  <si>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</si>
  <si>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</si>
  <si>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</si>
  <si>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</si>
  <si>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</si>
  <si>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</si>
  <si>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</si>
  <si>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</si>
  <si>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</si>
  <si>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</si>
  <si>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</si>
  <si>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</si>
  <si>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</si>
  <si>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</si>
  <si>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</si>
  <si>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</si>
  <si>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</si>
  <si>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</si>
  <si>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</si>
  <si>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</si>
  <si>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</si>
  <si>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</si>
  <si>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</si>
  <si>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</si>
  <si>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</si>
  <si>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</si>
  <si>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</si>
  <si>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</si>
  <si>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</si>
  <si>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</si>
  <si>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</si>
  <si>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</si>
  <si>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</si>
  <si>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</si>
  <si>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</si>
  <si>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</si>
  <si>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</si>
  <si>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</si>
  <si>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</si>
  <si>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</si>
  <si>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</si>
  <si>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</si>
  <si>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</si>
  <si>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</si>
  <si>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</si>
  <si>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</si>
  <si>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</si>
  <si>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</si>
  <si>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</si>
  <si>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</si>
  <si>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</si>
  <si>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</si>
  <si>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</si>
  <si>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</si>
  <si>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</si>
  <si>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</si>
  <si>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</si>
  <si>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</si>
  <si>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</si>
  <si>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</si>
  <si>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</si>
  <si>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</si>
  <si>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</si>
  <si>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</si>
  <si>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</si>
  <si>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</si>
  <si>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</si>
  <si>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</si>
  <si>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</si>
  <si>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</si>
  <si>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</si>
  <si>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</si>
  <si>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</si>
  <si>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</si>
  <si>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</si>
  <si>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</si>
  <si>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</si>
  <si>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</si>
  <si>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</si>
  <si>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</si>
  <si>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</si>
  <si>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</si>
  <si>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</si>
  <si>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</si>
  <si>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</si>
  <si>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</si>
  <si>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</si>
  <si>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</si>
  <si>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</si>
  <si>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</si>
  <si>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</si>
  <si>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</si>
  <si>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</si>
  <si>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</si>
  <si>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</si>
  <si>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</si>
  <si>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</si>
  <si>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</si>
  <si>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</si>
  <si>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</si>
  <si>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</si>
  <si>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</si>
  <si>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</si>
  <si>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</si>
  <si>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</si>
  <si>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</si>
  <si>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</si>
  <si>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</si>
  <si>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</si>
  <si>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</si>
  <si>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</si>
  <si>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</si>
  <si>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</si>
  <si>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</si>
  <si>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</si>
  <si>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</si>
  <si>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</si>
  <si>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</si>
  <si>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</si>
  <si>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</si>
  <si>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</si>
  <si>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</si>
  <si>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</si>
  <si>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</si>
  <si>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</si>
  <si>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</si>
  <si>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</si>
  <si>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</si>
  <si>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</si>
  <si>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</si>
  <si>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</si>
  <si>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</si>
  <si>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</si>
  <si>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</si>
  <si>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</si>
  <si>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</si>
  <si>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</si>
  <si>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</si>
  <si>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</si>
  <si>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</si>
  <si>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</si>
  <si>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</si>
  <si>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</si>
  <si>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</si>
  <si>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</si>
  <si>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</si>
  <si>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</si>
  <si>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</si>
  <si>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</si>
  <si>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</si>
  <si>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</si>
  <si>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</si>
  <si>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</si>
  <si>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</si>
  <si>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</si>
  <si>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</si>
  <si>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</si>
  <si>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</si>
  <si>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</si>
  <si>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</si>
  <si>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</si>
  <si>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</si>
  <si>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</si>
  <si>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</si>
  <si>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</si>
  <si>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</si>
  <si>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</si>
  <si>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</si>
  <si>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</si>
  <si>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</si>
  <si>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</si>
  <si>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</si>
  <si>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</si>
  <si>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</si>
  <si>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</si>
  <si>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</si>
  <si>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</si>
  <si>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</si>
  <si>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</si>
  <si>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</si>
  <si>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</si>
  <si>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</si>
  <si>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</si>
  <si>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</si>
  <si>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</si>
  <si>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</si>
  <si>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</si>
  <si>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</si>
  <si>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</si>
  <si>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</si>
  <si>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</si>
  <si>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</si>
  <si>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</si>
  <si>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</si>
  <si>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</si>
  <si>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</si>
  <si>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</si>
  <si>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</si>
  <si>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</si>
  <si>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</si>
  <si>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</si>
  <si>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</si>
  <si>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</si>
  <si>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</si>
  <si>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</si>
  <si>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</si>
  <si>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</si>
  <si>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</si>
  <si>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</si>
  <si>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</si>
  <si>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</si>
  <si>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</si>
  <si>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</si>
  <si>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</si>
  <si>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</si>
  <si>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</si>
  <si>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</si>
  <si>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</si>
  <si>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</si>
  <si>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</si>
  <si>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</si>
  <si>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</si>
  <si>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</si>
  <si>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</si>
  <si>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</si>
  <si>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</si>
  <si>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</si>
  <si>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</si>
  <si>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</si>
  <si>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</si>
  <si>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</si>
  <si>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</si>
  <si>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</si>
  <si>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</si>
  <si>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</si>
  <si>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</si>
  <si>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</si>
  <si>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</si>
  <si>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</si>
  <si>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</si>
  <si>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</si>
  <si>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</si>
  <si>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</si>
  <si>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</si>
  <si>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</si>
  <si>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</si>
  <si>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</si>
  <si>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</si>
  <si>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</si>
  <si>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</si>
  <si>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</si>
  <si>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</si>
  <si>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</si>
  <si>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</si>
  <si>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</si>
  <si>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</si>
  <si>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</si>
  <si>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</si>
  <si>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</si>
  <si>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</si>
  <si>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</si>
  <si>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</si>
  <si>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</si>
  <si>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</si>
  <si>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</si>
  <si>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</si>
  <si>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</si>
  <si>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</si>
  <si>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</si>
  <si>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</si>
  <si>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</si>
  <si>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</si>
  <si>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</si>
  <si>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</si>
  <si>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</si>
  <si>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</si>
  <si>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</si>
  <si>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</si>
  <si>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</si>
  <si>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</si>
  <si>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</si>
  <si>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</si>
  <si>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</si>
  <si>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</si>
  <si>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</si>
  <si>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</si>
  <si>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</si>
  <si>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</si>
  <si>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</si>
  <si>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</si>
  <si>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</si>
  <si>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</si>
  <si>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</si>
  <si>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</si>
  <si>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</si>
  <si>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</si>
  <si>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</si>
  <si>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</si>
  <si>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</si>
  <si>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</si>
  <si>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</si>
  <si>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</si>
  <si>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</si>
  <si>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</si>
  <si>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</si>
  <si>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</si>
  <si>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</si>
  <si>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</si>
  <si>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</si>
  <si>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</si>
  <si>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</si>
  <si>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</si>
  <si>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</si>
  <si>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</si>
  <si>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</si>
  <si>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</si>
  <si>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</si>
  <si>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</si>
  <si>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</si>
  <si>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</si>
  <si>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</si>
  <si>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</si>
  <si>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</si>
  <si>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</si>
  <si>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</si>
  <si>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</si>
  <si>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</si>
  <si>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</si>
  <si>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</si>
  <si>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</si>
  <si>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</si>
  <si>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</si>
  <si>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</si>
  <si>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</si>
  <si>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</si>
  <si>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</si>
  <si>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</si>
  <si>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</si>
  <si>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</si>
  <si>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</si>
  <si>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</si>
  <si>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</si>
  <si>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</si>
  <si>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</si>
  <si>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</si>
  <si>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</si>
  <si>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</si>
  <si>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</si>
  <si>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</si>
  <si>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</si>
  <si>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</si>
  <si>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</si>
  <si>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</si>
  <si>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</si>
  <si>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</si>
  <si>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</si>
  <si>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</si>
  <si>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</si>
  <si>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</si>
  <si>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</si>
  <si>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</si>
  <si>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</si>
  <si>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</si>
  <si>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</si>
  <si>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</si>
  <si>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</si>
  <si>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</si>
  <si>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</si>
  <si>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</si>
  <si>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</si>
  <si>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</si>
  <si>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</si>
  <si>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</si>
  <si>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</si>
  <si>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</si>
  <si>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</si>
  <si>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</si>
  <si>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</si>
  <si>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</si>
  <si>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</si>
  <si>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</si>
  <si>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</si>
  <si>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</si>
  <si>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</si>
  <si>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</si>
  <si>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</si>
  <si>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</si>
  <si>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</si>
  <si>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</si>
  <si>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</si>
  <si>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</si>
  <si>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</si>
  <si>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</si>
  <si>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</si>
  <si>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</si>
  <si>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</si>
  <si>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</si>
  <si>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</si>
  <si>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</si>
  <si>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</si>
  <si>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</si>
  <si>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</si>
  <si>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</si>
  <si>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</si>
  <si>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</si>
  <si>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</si>
  <si>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</si>
  <si>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</si>
  <si>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</si>
  <si>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</si>
  <si>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</si>
  <si>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</si>
  <si>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</si>
  <si>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</si>
  <si>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</si>
  <si>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</si>
  <si>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</si>
  <si>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</si>
  <si>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</si>
  <si>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</si>
  <si>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</si>
  <si>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</si>
  <si>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</si>
  <si>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</si>
  <si>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</si>
  <si>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</si>
  <si>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</si>
  <si>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</si>
  <si>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</si>
  <si>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</si>
  <si>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</si>
  <si>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</si>
  <si>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</si>
  <si>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</si>
  <si>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</si>
  <si>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</si>
  <si>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</si>
  <si>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</si>
  <si>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</si>
  <si>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</si>
  <si>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</si>
  <si>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</si>
  <si>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</si>
  <si>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</si>
  <si>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</si>
  <si>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</si>
  <si>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</si>
  <si>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</si>
  <si>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</si>
  <si>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</si>
  <si>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</si>
  <si>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</si>
  <si>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</si>
  <si>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</si>
  <si>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</si>
  <si>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</si>
  <si>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</si>
  <si>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</si>
  <si>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</si>
  <si>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</si>
  <si>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</si>
  <si>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</si>
  <si>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</si>
  <si>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</si>
  <si>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</si>
  <si>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</si>
  <si>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</si>
  <si>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</si>
  <si>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</si>
  <si>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</si>
  <si>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</si>
  <si>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</si>
  <si>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</si>
  <si>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</si>
  <si>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</si>
  <si>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</si>
  <si>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</si>
  <si>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</si>
  <si>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</si>
  <si>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</si>
  <si>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</si>
  <si>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</si>
  <si>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</si>
  <si>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</si>
  <si>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</si>
  <si>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</si>
  <si>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</si>
  <si>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</si>
  <si>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</si>
  <si>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</si>
  <si>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</si>
  <si>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</si>
  <si>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</si>
  <si>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</si>
  <si>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</si>
  <si>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</si>
  <si>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</si>
  <si>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</si>
  <si>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</si>
  <si>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</si>
  <si>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</si>
  <si>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</si>
  <si>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</si>
  <si>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</si>
  <si>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</si>
  <si>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</si>
  <si>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</si>
  <si>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</si>
  <si>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</si>
  <si>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</si>
  <si>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</si>
  <si>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</si>
  <si>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</si>
  <si>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</si>
  <si>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</si>
  <si>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</si>
  <si>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</si>
  <si>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</si>
  <si>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</si>
  <si>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</si>
  <si>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</si>
  <si>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</si>
  <si>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</si>
  <si>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</si>
  <si>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</si>
  <si>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</si>
  <si>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</si>
  <si>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</si>
  <si>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</si>
  <si>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</si>
  <si>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</si>
  <si>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</si>
  <si>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</si>
  <si>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</si>
  <si>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</si>
  <si>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</si>
  <si>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</si>
  <si>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</si>
  <si>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</si>
  <si>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</si>
  <si>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</si>
  <si>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</si>
  <si>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</si>
  <si>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</si>
  <si>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</si>
  <si>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</si>
  <si>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</si>
  <si>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</si>
  <si>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</si>
  <si>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</si>
  <si>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</si>
  <si>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</si>
  <si>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</si>
  <si>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</si>
  <si>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</si>
  <si>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</si>
  <si>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</si>
  <si>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</si>
  <si>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</si>
  <si>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</si>
  <si>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</si>
  <si>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</si>
  <si>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</si>
  <si>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</si>
  <si>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</si>
  <si>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</si>
  <si>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</si>
  <si>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</si>
  <si>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</si>
  <si>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</si>
  <si>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</si>
  <si>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</si>
  <si>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</si>
  <si>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</si>
  <si>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</si>
  <si>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</si>
  <si>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</si>
  <si>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</si>
  <si>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</si>
  <si>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</si>
  <si>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</si>
  <si>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</si>
  <si>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</si>
  <si>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</si>
  <si>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</si>
  <si>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</si>
  <si>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</si>
  <si>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</si>
  <si>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</si>
  <si>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</si>
  <si>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</si>
  <si>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</si>
  <si>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</si>
  <si>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</si>
  <si>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</si>
  <si>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</si>
  <si>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</si>
  <si>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</si>
  <si>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</si>
  <si>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</si>
  <si>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</si>
  <si>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</si>
  <si>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</si>
  <si>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</si>
  <si>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</si>
  <si>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</si>
  <si>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</si>
  <si>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</si>
  <si>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</si>
  <si>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</si>
  <si>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</si>
  <si>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</si>
  <si>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</si>
  <si>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</si>
  <si>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</si>
  <si>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</si>
  <si>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</si>
  <si>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</si>
  <si>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</si>
  <si>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</si>
  <si>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</si>
  <si>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</si>
  <si>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</si>
  <si>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</si>
  <si>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</si>
  <si>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</si>
  <si>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</si>
  <si>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</si>
  <si>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</si>
  <si>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</si>
  <si>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</si>
  <si>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</si>
  <si>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</si>
  <si>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</si>
  <si>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</si>
  <si>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</si>
  <si>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</si>
  <si>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</si>
  <si>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</si>
  <si>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</si>
  <si>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</si>
  <si>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</si>
  <si>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</si>
  <si>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</si>
  <si>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</si>
  <si>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</si>
  <si>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</si>
  <si>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</si>
  <si>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</si>
  <si>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</si>
  <si>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</si>
  <si>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</si>
  <si>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</si>
  <si>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</si>
  <si>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</si>
  <si>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</si>
  <si>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</si>
  <si>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</si>
  <si>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</si>
  <si>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</si>
  <si>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</si>
  <si>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</si>
  <si>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</si>
  <si>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</si>
  <si>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</si>
  <si>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</si>
  <si>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</si>
  <si>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</si>
  <si>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</si>
  <si>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</si>
  <si>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</si>
  <si>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</si>
  <si>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</si>
  <si>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</si>
  <si>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</si>
  <si>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</si>
  <si>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</si>
  <si>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</si>
  <si>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</si>
  <si>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</si>
  <si>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</si>
  <si>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</si>
  <si>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</si>
  <si>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</si>
  <si>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</si>
  <si>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</si>
  <si>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</si>
  <si>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</si>
  <si>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</si>
  <si>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</si>
  <si>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</si>
  <si>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</si>
  <si>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</si>
  <si>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</si>
  <si>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</si>
  <si>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</si>
  <si>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</si>
  <si>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</si>
  <si>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</si>
  <si>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</si>
  <si>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</si>
  <si>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</si>
  <si>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</si>
  <si>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</si>
  <si>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</si>
  <si>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</si>
  <si>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</si>
  <si>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</si>
  <si>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</si>
  <si>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</si>
  <si>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</si>
  <si>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</si>
  <si>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</si>
  <si>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</si>
  <si>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</si>
  <si>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</si>
  <si>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</si>
  <si>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</si>
  <si>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</si>
  <si>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</si>
  <si>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</si>
  <si>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</si>
  <si>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</si>
  <si>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</si>
  <si>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</si>
  <si>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</si>
  <si>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</si>
  <si>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</si>
  <si>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</si>
  <si>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</si>
  <si>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</si>
  <si>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</si>
  <si>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</si>
  <si>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</si>
  <si>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</si>
  <si>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</si>
  <si>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</si>
  <si>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</si>
  <si>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</si>
  <si>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</si>
  <si>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</si>
  <si>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</si>
  <si>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</si>
  <si>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</si>
  <si>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</si>
  <si>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</si>
  <si>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</si>
  <si>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</si>
  <si>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</si>
  <si>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</si>
  <si>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</si>
  <si>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</si>
  <si>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</si>
  <si>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</si>
  <si>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</si>
  <si>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</si>
  <si>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</si>
  <si>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</si>
  <si>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</si>
  <si>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</si>
  <si>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</si>
  <si>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</si>
  <si>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</si>
  <si>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</si>
  <si>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</si>
  <si>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</si>
  <si>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</si>
  <si>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</si>
  <si>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</si>
  <si>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</si>
  <si>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</si>
  <si>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</si>
  <si>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</si>
  <si>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</si>
  <si>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</si>
  <si>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</si>
  <si>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</si>
  <si>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</si>
  <si>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</si>
  <si>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</si>
  <si>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</si>
  <si>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</si>
  <si>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</si>
  <si>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</si>
  <si>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</si>
  <si>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</si>
  <si>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</si>
  <si>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</si>
  <si>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</si>
  <si>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</si>
  <si>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</si>
  <si>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</si>
  <si>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</si>
  <si>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</si>
  <si>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</si>
  <si>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</si>
  <si>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</si>
  <si>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</si>
  <si>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</si>
  <si>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</si>
  <si>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</si>
  <si>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</si>
  <si>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</si>
  <si>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</si>
  <si>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</si>
  <si>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</si>
  <si>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</si>
  <si>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</si>
  <si>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</si>
  <si>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</si>
  <si>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</si>
  <si>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</si>
  <si>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</si>
  <si>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</si>
  <si>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</si>
  <si>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</si>
  <si>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</si>
  <si>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</si>
  <si>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</si>
  <si>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</si>
  <si>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</si>
  <si>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</si>
  <si>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</si>
  <si>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</si>
  <si>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</si>
  <si>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</si>
  <si>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</si>
  <si>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</si>
  <si>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</si>
  <si>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</si>
  <si>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</si>
  <si>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</si>
  <si>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</si>
  <si>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</si>
  <si>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</si>
  <si>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</si>
  <si>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</si>
  <si>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</si>
  <si>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</si>
  <si>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</si>
  <si>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</si>
  <si>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</si>
  <si>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</si>
  <si>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</si>
  <si>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</si>
  <si>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</si>
  <si>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</si>
  <si>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</si>
  <si>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</si>
  <si>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</si>
  <si>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</si>
  <si>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</si>
  <si>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</si>
  <si>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</si>
  <si>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</si>
  <si>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</si>
  <si>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</si>
  <si>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</si>
  <si>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</si>
  <si>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</si>
  <si>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</si>
  <si>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</si>
  <si>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</si>
  <si>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</si>
  <si>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</si>
  <si>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</si>
  <si>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</si>
  <si>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</si>
  <si>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</si>
  <si>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</si>
  <si>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</si>
  <si>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</si>
  <si>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</si>
  <si>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</si>
  <si>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</si>
  <si>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</si>
  <si>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</si>
  <si>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</si>
  <si>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</si>
  <si>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</si>
  <si>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</si>
  <si>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</si>
  <si>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</si>
  <si>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</si>
  <si>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</si>
  <si>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</si>
  <si>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</si>
  <si>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</si>
  <si>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</si>
  <si>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</si>
  <si>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</si>
  <si>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</si>
  <si>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</si>
  <si>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</si>
  <si>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</si>
  <si>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</si>
  <si>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</si>
  <si>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</si>
  <si>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</si>
  <si>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</si>
  <si>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</si>
  <si>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</si>
  <si>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</si>
  <si>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</si>
  <si>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</si>
  <si>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</si>
  <si>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</si>
  <si>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</si>
  <si>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</si>
  <si>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</si>
  <si>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</si>
  <si>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</si>
  <si>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</si>
  <si>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</si>
  <si>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</si>
  <si>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</si>
  <si>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</si>
  <si>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</si>
  <si>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</si>
  <si>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</si>
  <si>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</si>
  <si>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</si>
  <si>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</si>
  <si>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</si>
  <si>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</si>
  <si>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</si>
  <si>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</si>
  <si>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</si>
  <si>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</si>
  <si>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</si>
  <si>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</si>
  <si>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</si>
  <si>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</si>
  <si>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</si>
  <si>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</si>
  <si>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</si>
  <si>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</si>
  <si>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</si>
  <si>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</si>
  <si>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</si>
  <si>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</si>
  <si>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</si>
  <si>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</si>
  <si>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</si>
  <si>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</si>
  <si>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</si>
  <si>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</si>
  <si>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</si>
  <si>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</si>
  <si>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</si>
  <si>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</si>
  <si>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</si>
  <si>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</si>
  <si>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</si>
  <si>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</si>
  <si>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</si>
  <si>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</si>
  <si>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</si>
  <si>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</si>
  <si>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</si>
  <si>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</si>
  <si>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</si>
  <si>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</si>
  <si>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</si>
  <si>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</si>
  <si>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</si>
  <si>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</si>
  <si>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</si>
  <si>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</si>
  <si>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</si>
  <si>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</si>
  <si>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</si>
  <si>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</si>
  <si>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</si>
  <si>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</si>
  <si>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</si>
  <si>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</si>
  <si>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</si>
  <si>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</si>
  <si>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</si>
  <si>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</si>
  <si>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</si>
  <si>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</si>
  <si>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</si>
  <si>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</si>
  <si>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</si>
  <si>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</si>
  <si>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</si>
  <si>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</si>
  <si>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</si>
  <si>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</si>
  <si>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</si>
  <si>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</si>
  <si>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</si>
  <si>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</si>
  <si>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</si>
  <si>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</si>
  <si>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</si>
  <si>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</si>
  <si>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</si>
  <si>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</si>
  <si>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</si>
  <si>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</si>
  <si>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</si>
  <si>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</si>
  <si>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</si>
  <si>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</si>
  <si>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</si>
  <si>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</si>
  <si>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</si>
  <si>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</si>
  <si>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</si>
  <si>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</si>
  <si>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</si>
  <si>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</si>
  <si>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</si>
  <si>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</si>
  <si>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</si>
  <si>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</si>
  <si>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</si>
  <si>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</si>
  <si>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</si>
  <si>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</si>
  <si>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</si>
  <si>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</si>
  <si>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</si>
  <si>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</si>
  <si>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</si>
  <si>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</si>
  <si>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</si>
  <si>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</si>
  <si>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</si>
  <si>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</si>
  <si>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</si>
  <si>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</si>
  <si>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</si>
  <si>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</si>
  <si>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</si>
  <si>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</si>
  <si>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</si>
  <si>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</si>
  <si>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</si>
  <si>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</si>
  <si>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</si>
  <si>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</si>
  <si>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</si>
  <si>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</si>
  <si>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</si>
  <si>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</si>
  <si>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</si>
  <si>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</si>
  <si>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</si>
  <si>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</si>
  <si>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</si>
  <si>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</si>
  <si>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</si>
  <si>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</si>
  <si>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</si>
  <si>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</si>
  <si>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</si>
  <si>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</si>
  <si>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</si>
  <si>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</si>
  <si>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</si>
  <si>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</si>
  <si>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</si>
  <si>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</si>
  <si>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</si>
  <si>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</si>
  <si>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</si>
  <si>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</si>
  <si>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</si>
  <si>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</si>
  <si>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</si>
  <si>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</si>
  <si>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</si>
  <si>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</si>
  <si>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</si>
  <si>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</si>
  <si>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</si>
  <si>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</si>
  <si>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</si>
  <si>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</si>
  <si>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</si>
  <si>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</si>
  <si>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</si>
  <si>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</si>
  <si>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</si>
  <si>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</si>
  <si>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</si>
  <si>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</si>
  <si>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</si>
  <si>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</si>
  <si>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</si>
  <si>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</si>
  <si>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</si>
  <si>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</si>
  <si>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</si>
  <si>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</si>
  <si>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</si>
  <si>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</si>
  <si>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</si>
  <si>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</si>
  <si>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</si>
  <si>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</si>
  <si>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</si>
  <si>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</si>
  <si>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</si>
  <si>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</si>
  <si>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</si>
  <si>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</si>
  <si>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</si>
  <si>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</si>
  <si>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</si>
  <si>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</si>
  <si>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</si>
  <si>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</si>
  <si>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</si>
  <si>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</si>
  <si>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</si>
  <si>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</si>
  <si>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</si>
  <si>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</si>
  <si>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</si>
  <si>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</si>
  <si>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</si>
  <si>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</si>
  <si>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</si>
  <si>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</si>
  <si>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</si>
  <si>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</si>
  <si>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</si>
  <si>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</si>
  <si>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</si>
  <si>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</si>
  <si>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</si>
  <si>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</si>
  <si>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</si>
  <si>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</si>
  <si>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</si>
  <si>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</si>
  <si>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</si>
  <si>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</si>
  <si>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</si>
  <si>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</si>
  <si>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</si>
  <si>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</si>
  <si>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</si>
  <si>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</si>
  <si>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</si>
  <si>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</si>
  <si>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</si>
  <si>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</si>
  <si>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</si>
  <si>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</si>
  <si>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</si>
  <si>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</si>
  <si>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</si>
  <si>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</si>
  <si>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</si>
  <si>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</si>
  <si>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</si>
  <si>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</si>
  <si>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</si>
  <si>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</si>
  <si>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</si>
  <si>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</si>
  <si>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</si>
  <si>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</si>
  <si>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</si>
  <si>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</si>
  <si>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</si>
  <si>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</si>
  <si>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</si>
  <si>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</si>
  <si>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</si>
  <si>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</si>
  <si>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</si>
  <si>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</si>
  <si>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</si>
  <si>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</si>
  <si>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</si>
  <si>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</si>
  <si>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</si>
  <si>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</si>
  <si>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</si>
  <si>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</si>
  <si>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</si>
  <si>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</si>
  <si>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</si>
  <si>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</si>
  <si>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</si>
  <si>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</si>
  <si>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</si>
  <si>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</si>
  <si>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</si>
  <si>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</si>
  <si>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</si>
  <si>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</si>
  <si>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</si>
  <si>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</si>
  <si>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</si>
  <si>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</si>
  <si>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</si>
  <si>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</si>
  <si>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</si>
  <si>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</si>
  <si>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</si>
  <si>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</si>
  <si>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</si>
  <si>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</si>
  <si>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</si>
  <si>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</si>
  <si>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</si>
  <si>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</si>
  <si>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</si>
  <si>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</si>
  <si>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</si>
  <si>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</si>
  <si>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</si>
  <si>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</si>
  <si>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</si>
  <si>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</si>
  <si>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</si>
  <si>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</si>
  <si>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</si>
  <si>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</si>
  <si>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</si>
  <si>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</si>
  <si>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</si>
  <si>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</si>
  <si>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</si>
  <si>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</si>
  <si>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</si>
  <si>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</si>
  <si>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</si>
  <si>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</si>
  <si>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</si>
  <si>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</si>
  <si>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</si>
  <si>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</si>
  <si>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</si>
  <si>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</si>
  <si>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</si>
  <si>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</si>
  <si>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</si>
  <si>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</si>
  <si>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</si>
  <si>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</si>
  <si>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</si>
  <si>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</si>
  <si>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</si>
  <si>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</si>
  <si>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</si>
  <si>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</si>
  <si>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</si>
  <si>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</si>
  <si>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</si>
  <si>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</si>
  <si>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</si>
  <si>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</si>
  <si>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</si>
  <si>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</si>
  <si>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</si>
  <si>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</si>
  <si>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</si>
  <si>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</si>
  <si>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</si>
  <si>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</si>
  <si>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</si>
  <si>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</si>
  <si>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</si>
  <si>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</si>
  <si>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</si>
  <si>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</si>
  <si>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</si>
  <si>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</si>
  <si>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</si>
  <si>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</si>
  <si>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</si>
  <si>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</si>
  <si>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</si>
  <si>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</si>
  <si>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</si>
  <si>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</si>
  <si>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</si>
  <si>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</si>
  <si>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</si>
  <si>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</si>
  <si>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</si>
  <si>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</si>
  <si>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</si>
  <si>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</si>
  <si>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</si>
  <si>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</si>
  <si>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</si>
  <si>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</si>
  <si>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</si>
  <si>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</si>
  <si>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</si>
  <si>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</si>
  <si>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</si>
  <si>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</si>
  <si>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</si>
  <si>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</si>
  <si>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</si>
  <si>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</si>
  <si>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</si>
  <si>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</si>
  <si>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</si>
  <si>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</si>
  <si>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</si>
  <si>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</si>
  <si>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</si>
  <si>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</si>
  <si>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</si>
  <si>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</si>
  <si>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</si>
  <si>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</si>
  <si>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</si>
  <si>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</si>
  <si>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</si>
  <si>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</si>
  <si>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</si>
  <si>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</si>
  <si>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</si>
  <si>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</si>
  <si>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</si>
  <si>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</si>
  <si>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</si>
  <si>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</si>
  <si>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</si>
  <si>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</si>
  <si>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</si>
  <si>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</si>
  <si>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</si>
  <si>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</si>
  <si>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</si>
  <si>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</si>
  <si>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</si>
  <si>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</si>
  <si>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</si>
  <si>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</si>
  <si>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</si>
  <si>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</si>
  <si>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</si>
  <si>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</si>
  <si>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</si>
  <si>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</si>
  <si>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</si>
  <si>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</si>
  <si>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</si>
  <si>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</si>
  <si>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</si>
  <si>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</si>
  <si>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</si>
  <si>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</si>
  <si>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</si>
  <si>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</si>
  <si>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</si>
  <si>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</si>
  <si>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</si>
  <si>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</si>
  <si>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</si>
  <si>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</si>
  <si>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</si>
  <si>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</si>
  <si>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</si>
  <si>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</si>
  <si>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</si>
  <si>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</si>
  <si>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</si>
  <si>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</si>
  <si>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</si>
  <si>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</si>
  <si>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</si>
  <si>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</si>
  <si>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</si>
  <si>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</si>
  <si>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</si>
  <si>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</si>
  <si>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</si>
  <si>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</si>
  <si>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</si>
  <si>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</si>
  <si>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</si>
  <si>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</si>
  <si>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</si>
  <si>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</si>
  <si>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</si>
  <si>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</si>
  <si>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</si>
  <si>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</si>
  <si>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</si>
  <si>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</si>
  <si>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</si>
  <si>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</si>
  <si>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</si>
  <si>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</si>
  <si>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</si>
  <si>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</si>
  <si>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</si>
  <si>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</si>
  <si>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</si>
  <si>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</si>
  <si>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</si>
  <si>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</si>
  <si>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</si>
  <si>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</si>
  <si>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</si>
  <si>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</si>
  <si>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</si>
  <si>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</si>
  <si>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</si>
  <si>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</si>
  <si>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</si>
  <si>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</si>
  <si>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</si>
  <si>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</si>
  <si>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</si>
  <si>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</si>
  <si>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</si>
  <si>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</si>
  <si>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</si>
  <si>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</si>
  <si>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</si>
  <si>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</si>
  <si>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</si>
  <si>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</si>
  <si>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</si>
  <si>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</si>
  <si>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</si>
  <si>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</si>
  <si>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</si>
  <si>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</si>
  <si>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</si>
  <si>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</si>
  <si>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</si>
  <si>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</si>
  <si>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</si>
  <si>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</si>
  <si>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</si>
  <si>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</si>
  <si>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</si>
  <si>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</si>
  <si>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</si>
  <si>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</si>
  <si>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</si>
  <si>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</si>
  <si>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</si>
  <si>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</si>
  <si>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</si>
  <si>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</si>
  <si>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</si>
  <si>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</si>
  <si>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</si>
  <si>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</si>
  <si>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</si>
  <si>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</si>
  <si>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</si>
  <si>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</si>
  <si>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</si>
  <si>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</si>
  <si>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</si>
  <si>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</si>
  <si>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</si>
  <si>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</si>
  <si>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</si>
  <si>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</si>
  <si>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</si>
  <si>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</si>
  <si>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</si>
  <si>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</si>
  <si>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</si>
  <si>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</si>
  <si>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</si>
  <si>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</si>
  <si>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</si>
  <si>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</si>
  <si>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</si>
  <si>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</si>
  <si>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</si>
  <si>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</si>
  <si>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</si>
  <si>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</si>
  <si>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</si>
  <si>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</si>
  <si>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</si>
  <si>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</si>
  <si>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</si>
  <si>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</si>
  <si>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</si>
  <si>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</si>
  <si>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</si>
  <si>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</si>
  <si>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</si>
  <si>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</si>
  <si>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</si>
  <si>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</si>
  <si>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</si>
  <si>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</si>
  <si>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</si>
  <si>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</si>
  <si>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</si>
  <si>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</si>
  <si>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</si>
  <si>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</si>
  <si>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</si>
  <si>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</si>
  <si>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</si>
  <si>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</si>
  <si>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</si>
  <si>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</si>
  <si>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</si>
  <si>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</si>
  <si>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</si>
  <si>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</si>
  <si>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</si>
  <si>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</si>
  <si>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</si>
  <si>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</si>
  <si>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</si>
  <si>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</si>
  <si>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</si>
  <si>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</si>
  <si>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</si>
  <si>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</si>
  <si>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</si>
  <si>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</si>
  <si>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</si>
  <si>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</si>
  <si>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</si>
  <si>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</si>
  <si>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</si>
  <si>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</si>
  <si>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</si>
  <si>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</si>
  <si>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</si>
  <si>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</si>
  <si>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</si>
  <si>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</si>
  <si>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</si>
  <si>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</si>
  <si>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</si>
  <si>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</si>
  <si>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</si>
  <si>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</si>
  <si>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</si>
  <si>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</si>
  <si>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</si>
  <si>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</si>
  <si>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</si>
  <si>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</si>
  <si>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</si>
  <si>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</si>
  <si>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</si>
  <si>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</si>
  <si>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</si>
  <si>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</si>
  <si>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</si>
  <si>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</si>
  <si>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</si>
  <si>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</si>
  <si>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</si>
  <si>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</si>
  <si>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</si>
  <si>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</si>
  <si>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</si>
  <si>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</si>
  <si>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</si>
  <si>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</si>
  <si>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</si>
  <si>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</si>
  <si>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</si>
  <si>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</si>
  <si>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</si>
  <si>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</si>
  <si>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</si>
  <si>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</si>
  <si>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</si>
  <si>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</si>
  <si>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</si>
  <si>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</si>
  <si>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</si>
  <si>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</si>
  <si>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</si>
  <si>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</si>
  <si>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</si>
  <si>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</si>
  <si>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</si>
  <si>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</si>
  <si>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</si>
  <si>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</si>
  <si>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</si>
  <si>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</si>
  <si>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</si>
  <si>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</si>
  <si>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</si>
  <si>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</si>
  <si>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</si>
  <si>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</si>
  <si>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</si>
  <si>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</si>
  <si>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</si>
  <si>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</si>
  <si>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</si>
  <si>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</si>
  <si>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</si>
  <si>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</si>
  <si>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</si>
  <si>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</si>
  <si>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</si>
  <si>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</si>
  <si>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</si>
  <si>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</si>
  <si>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</si>
  <si>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</si>
  <si>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</si>
  <si>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</si>
  <si>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</si>
  <si>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</si>
  <si>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</si>
  <si>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</si>
  <si>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</si>
  <si>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</si>
  <si>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</si>
  <si>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</si>
  <si>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</si>
  <si>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</si>
  <si>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</si>
  <si>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</si>
  <si>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</si>
  <si>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</si>
  <si>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</si>
  <si>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</si>
  <si>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</si>
  <si>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</si>
  <si>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</si>
  <si>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</si>
  <si>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</si>
  <si>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</si>
  <si>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</si>
  <si>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</si>
  <si>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</si>
  <si>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</si>
  <si>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</si>
  <si>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</si>
  <si>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</si>
  <si>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</si>
  <si>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</si>
  <si>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</si>
  <si>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</si>
  <si>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</si>
  <si>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</si>
  <si>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</si>
  <si>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</si>
  <si>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</si>
  <si>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</si>
  <si>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</si>
  <si>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</si>
  <si>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</si>
  <si>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</si>
  <si>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</si>
  <si>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</si>
  <si>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</si>
  <si>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</si>
  <si>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</si>
  <si>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</si>
  <si>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</si>
  <si>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</si>
  <si>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</si>
  <si>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</si>
  <si>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</si>
  <si>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</si>
  <si>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</si>
  <si>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</si>
  <si>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</si>
  <si>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</si>
  <si>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</si>
  <si>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</si>
  <si>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</si>
  <si>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</si>
  <si>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</si>
  <si>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</si>
  <si>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</si>
  <si>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</si>
  <si>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</si>
  <si>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</si>
  <si>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</si>
  <si>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</si>
  <si>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</si>
  <si>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</si>
  <si>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</si>
  <si>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</si>
  <si>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</si>
  <si>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</si>
  <si>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</si>
  <si>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</si>
  <si>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</si>
  <si>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</si>
  <si>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</si>
  <si>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</si>
  <si>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</si>
  <si>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</si>
  <si>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</si>
  <si>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</si>
  <si>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</si>
  <si>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</si>
  <si>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</si>
  <si>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</si>
  <si>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</si>
  <si>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</si>
  <si>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</si>
  <si>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</si>
  <si>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</si>
  <si>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</si>
  <si>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</si>
  <si>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</si>
  <si>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</si>
  <si>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</si>
  <si>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</si>
  <si>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</si>
  <si>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</si>
  <si>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</si>
  <si>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</si>
  <si>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</si>
  <si>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</si>
  <si>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</si>
  <si>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</si>
  <si>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</si>
  <si>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</si>
  <si>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</si>
  <si>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</si>
  <si>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</si>
  <si>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</si>
  <si>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</si>
  <si>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</si>
  <si>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</si>
  <si>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</si>
  <si>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</si>
  <si>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</si>
  <si>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</si>
  <si>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</si>
  <si>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</si>
  <si>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</si>
  <si>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</si>
  <si>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</si>
  <si>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</si>
  <si>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</si>
  <si>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</si>
  <si>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</si>
  <si>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</si>
  <si>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</si>
  <si>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</si>
  <si>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</si>
  <si>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</si>
  <si>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</si>
  <si>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</si>
  <si>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</si>
  <si>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</si>
  <si>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</si>
  <si>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</si>
  <si>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</si>
  <si>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</si>
  <si>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</si>
  <si>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</si>
  <si>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</si>
  <si>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</si>
  <si>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</si>
  <si>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</si>
  <si>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</si>
  <si>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</si>
  <si>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</si>
  <si>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</si>
  <si>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</si>
  <si>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</si>
  <si>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</si>
  <si>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</si>
  <si>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</si>
  <si>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</si>
  <si>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</si>
  <si>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</si>
  <si>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</si>
  <si>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</si>
  <si>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</si>
  <si>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</si>
  <si>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</si>
  <si>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</si>
  <si>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</si>
  <si>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</si>
  <si>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</si>
  <si>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</si>
  <si>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</si>
  <si>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</si>
  <si>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</si>
  <si>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</si>
  <si>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</si>
  <si>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</si>
  <si>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</si>
  <si>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</si>
  <si>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</si>
  <si>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</si>
  <si>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</si>
  <si>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</si>
  <si>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</si>
  <si>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</si>
  <si>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</si>
  <si>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</si>
  <si>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</si>
  <si>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</si>
  <si>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</si>
  <si>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</si>
  <si>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</si>
  <si>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</si>
  <si>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</si>
  <si>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</si>
  <si>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</si>
  <si>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</si>
  <si>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</si>
  <si>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</si>
  <si>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</si>
  <si>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</si>
  <si>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</si>
  <si>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</si>
  <si>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</si>
  <si>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</si>
  <si>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</si>
  <si>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</si>
  <si>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</si>
  <si>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</si>
  <si>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</si>
  <si>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</si>
  <si>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</si>
  <si>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</si>
  <si>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</si>
  <si>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</si>
  <si>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</si>
  <si>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</si>
  <si>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</si>
  <si>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</si>
  <si>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</si>
  <si>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</si>
  <si>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</si>
  <si>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</si>
  <si>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</si>
  <si>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</si>
  <si>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</si>
  <si>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</si>
  <si>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</si>
  <si>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</si>
  <si>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</si>
  <si>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</si>
  <si>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</si>
  <si>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</si>
  <si>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</si>
  <si>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</si>
  <si>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</si>
  <si>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</si>
  <si>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</si>
  <si>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</si>
  <si>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</si>
  <si>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</si>
  <si>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</si>
  <si>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</si>
  <si>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</si>
  <si>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</si>
  <si>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</si>
  <si>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</si>
  <si>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</si>
  <si>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</si>
  <si>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</si>
  <si>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</si>
  <si>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</si>
  <si>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</si>
  <si>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</si>
  <si>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</si>
  <si>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</si>
  <si>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</si>
  <si>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</si>
  <si>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</si>
  <si>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</si>
  <si>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</si>
  <si>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</si>
  <si>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</si>
  <si>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</si>
  <si>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</si>
  <si>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</si>
  <si>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</si>
  <si>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</si>
  <si>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</si>
  <si>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</si>
  <si>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</si>
  <si>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</si>
  <si>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</si>
  <si>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</si>
  <si>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</si>
  <si>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</si>
  <si>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</si>
  <si>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</si>
  <si>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</si>
  <si>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</si>
  <si>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</si>
  <si>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</si>
  <si>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</si>
  <si>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</si>
  <si>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</si>
  <si>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</si>
  <si>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</si>
  <si>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</si>
  <si>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</si>
  <si>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</si>
  <si>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</si>
  <si>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</si>
  <si>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</si>
  <si>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</si>
  <si>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</si>
  <si>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</si>
  <si>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</si>
  <si>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</si>
  <si>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</si>
  <si>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</si>
  <si>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</si>
  <si>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</si>
  <si>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</si>
  <si>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</si>
  <si>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</si>
  <si>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</si>
  <si>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</si>
  <si>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</si>
  <si>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</si>
  <si>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</si>
  <si>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</si>
  <si>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</si>
  <si>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</si>
  <si>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</si>
  <si>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</si>
  <si>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</si>
  <si>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</si>
  <si>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</si>
  <si>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</si>
  <si>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</si>
  <si>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</si>
  <si>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</si>
  <si>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</si>
  <si>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</si>
  <si>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</si>
  <si>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</si>
  <si>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</si>
  <si>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</si>
  <si>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</si>
  <si>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</si>
  <si>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</si>
  <si>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</si>
  <si>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</si>
  <si>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</si>
  <si>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</si>
  <si>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</si>
  <si>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</si>
  <si>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</si>
  <si>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</si>
  <si>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</si>
  <si>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</si>
  <si>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</si>
  <si>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</si>
  <si>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</si>
  <si>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</si>
  <si>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</si>
  <si>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</si>
  <si>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</si>
  <si>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</si>
  <si>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</si>
  <si>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</si>
  <si>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</si>
  <si>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</si>
  <si>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</si>
  <si>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</si>
  <si>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</si>
  <si>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</si>
  <si>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</si>
  <si>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</si>
  <si>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</si>
  <si>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</si>
  <si>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</si>
  <si>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</si>
  <si>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</si>
  <si>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</si>
  <si>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</si>
  <si>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</si>
  <si>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</si>
  <si>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</si>
  <si>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</si>
  <si>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</si>
  <si>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</si>
  <si>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</si>
  <si>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</si>
  <si>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</si>
  <si>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</si>
  <si>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</si>
  <si>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</si>
  <si>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</si>
  <si>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</si>
  <si>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</si>
  <si>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</si>
  <si>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</si>
  <si>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</si>
  <si>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</si>
  <si>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</si>
  <si>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</si>
  <si>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</si>
  <si>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</si>
  <si>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</si>
  <si>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</si>
  <si>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</si>
  <si>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</si>
  <si>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</si>
  <si>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</si>
  <si>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</si>
  <si>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</si>
  <si>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</si>
  <si>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</si>
  <si>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</si>
  <si>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</si>
  <si>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</si>
  <si>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</si>
  <si>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</si>
  <si>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</si>
  <si>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</si>
  <si>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</si>
  <si>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</si>
  <si>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</si>
  <si>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</si>
  <si>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</si>
  <si>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</si>
  <si>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</si>
  <si>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</si>
  <si>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</si>
  <si>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</si>
  <si>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</si>
  <si>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</si>
  <si>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</si>
  <si>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</si>
  <si>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</si>
  <si>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</si>
  <si>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</si>
  <si>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</si>
  <si>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</si>
  <si>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</si>
  <si>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</si>
  <si>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</si>
  <si>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</si>
  <si>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</si>
  <si>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</si>
  <si>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</si>
  <si>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</si>
  <si>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</si>
  <si>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</si>
  <si>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</si>
  <si>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</si>
  <si>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</si>
  <si>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</si>
  <si>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</si>
  <si>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</si>
  <si>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</si>
  <si>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</si>
  <si>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</si>
  <si>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</si>
  <si>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</si>
  <si>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</si>
  <si>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</si>
  <si>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</si>
  <si>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</si>
  <si>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</si>
  <si>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</si>
  <si>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</si>
  <si>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</si>
  <si>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</si>
  <si>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</si>
  <si>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</si>
  <si>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</si>
  <si>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</si>
  <si>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</si>
  <si>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</si>
  <si>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</si>
  <si>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</si>
  <si>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</si>
  <si>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</si>
  <si>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</si>
  <si>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</si>
  <si>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</si>
  <si>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</si>
  <si>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</si>
  <si>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</si>
  <si>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</si>
  <si>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</si>
  <si>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</si>
  <si>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</si>
  <si>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</si>
  <si>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</si>
  <si>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</si>
  <si>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</si>
  <si>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</si>
  <si>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</si>
  <si>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</si>
  <si>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</si>
  <si>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</si>
  <si>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</si>
  <si>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</si>
  <si>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</si>
  <si>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</si>
  <si>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</si>
  <si>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</si>
  <si>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</si>
  <si>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</si>
  <si>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</si>
  <si>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</si>
  <si>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</si>
  <si>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</si>
  <si>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</si>
  <si>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</si>
  <si>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</si>
  <si>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</si>
  <si>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</si>
  <si>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</si>
  <si>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</si>
  <si>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</si>
  <si>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</si>
  <si>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</si>
  <si>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</si>
  <si>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</si>
  <si>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</si>
  <si>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</si>
  <si>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</si>
  <si>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</si>
  <si>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</si>
  <si>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</si>
  <si>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</si>
  <si>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</si>
  <si>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</si>
  <si>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</si>
  <si>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</si>
  <si>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</si>
  <si>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</si>
  <si>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</si>
  <si>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</si>
  <si>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</si>
  <si>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</si>
  <si>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</si>
  <si>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</si>
  <si>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</si>
  <si>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</si>
  <si>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</si>
  <si>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</si>
  <si>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</si>
  <si>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</si>
  <si>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</si>
  <si>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</si>
  <si>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</si>
  <si>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</si>
  <si>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</si>
  <si>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</si>
  <si>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</si>
  <si>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</si>
  <si>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</si>
  <si>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</si>
  <si>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</si>
  <si>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</si>
  <si>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</si>
  <si>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</si>
  <si>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</si>
  <si>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</si>
  <si>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</si>
  <si>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</si>
  <si>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</si>
  <si>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</si>
  <si>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</si>
  <si>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</si>
  <si>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</si>
  <si>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</si>
  <si>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</si>
  <si>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</si>
  <si>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</si>
  <si>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</si>
  <si>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</si>
  <si>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</si>
  <si>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</si>
  <si>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</si>
  <si>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</si>
  <si>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</si>
  <si>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</si>
  <si>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</si>
  <si>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</si>
  <si>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</si>
  <si>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</si>
  <si>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</si>
  <si>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</si>
  <si>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</si>
  <si>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</si>
  <si>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</si>
  <si>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</si>
  <si>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</si>
  <si>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</si>
  <si>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</si>
  <si>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</si>
  <si>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</si>
  <si>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</si>
  <si>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</si>
  <si>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</si>
  <si>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</si>
  <si>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</si>
  <si>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</si>
  <si>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</si>
  <si>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</si>
  <si>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</si>
  <si>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</si>
  <si>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</si>
  <si>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</si>
  <si>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</si>
  <si>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</si>
  <si>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</si>
  <si>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</si>
  <si>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</si>
  <si>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</si>
  <si>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</si>
  <si>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</si>
  <si>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</si>
  <si>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</si>
  <si>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</si>
  <si>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</si>
  <si>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</si>
  <si>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</si>
  <si>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</si>
  <si>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</si>
  <si>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</si>
  <si>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</si>
  <si>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</si>
  <si>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</si>
  <si>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</si>
  <si>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</si>
  <si>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</si>
  <si>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</si>
  <si>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</si>
  <si>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</si>
  <si>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</si>
  <si>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</si>
  <si>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</si>
  <si>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</si>
  <si>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</si>
  <si>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</si>
  <si>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</si>
  <si>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</si>
  <si>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</si>
  <si>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</si>
  <si>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</si>
  <si>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</si>
  <si>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</si>
  <si>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</si>
  <si>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</si>
  <si>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</si>
  <si>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</si>
  <si>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</si>
  <si>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</si>
  <si>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</si>
  <si>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</si>
  <si>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</si>
  <si>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</si>
  <si>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</si>
  <si>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</si>
  <si>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</si>
  <si>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</si>
  <si>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</si>
  <si>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</si>
  <si>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</si>
  <si>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</si>
  <si>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</si>
  <si>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</si>
  <si>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</si>
  <si>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</si>
  <si>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</si>
  <si>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</si>
  <si>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</si>
  <si>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</si>
  <si>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</si>
  <si>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</si>
  <si>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</si>
  <si>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</si>
  <si>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</si>
  <si>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</si>
  <si>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</si>
  <si>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</si>
  <si>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</si>
  <si>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</si>
  <si>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</si>
  <si>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</si>
  <si>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</si>
  <si>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</si>
  <si>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</si>
  <si>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</si>
  <si>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</si>
  <si>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</si>
  <si>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</si>
  <si>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</si>
  <si>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</si>
  <si>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</si>
  <si>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</si>
  <si>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</si>
  <si>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</si>
  <si>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</si>
  <si>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</si>
  <si>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</si>
  <si>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</si>
  <si>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</si>
  <si>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</si>
  <si>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</si>
  <si>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</si>
  <si>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</si>
  <si>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</si>
  <si>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</si>
  <si>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</si>
  <si>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</si>
  <si>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</si>
  <si>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</si>
  <si>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</si>
  <si>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</si>
  <si>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</si>
  <si>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</si>
  <si>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</si>
  <si>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</si>
  <si>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</si>
  <si>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</si>
  <si>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</si>
  <si>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</si>
  <si>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</si>
  <si>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</si>
  <si>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</si>
  <si>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</si>
  <si>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</si>
  <si>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</si>
  <si>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</si>
  <si>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</si>
  <si>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</si>
  <si>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</si>
  <si>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</si>
  <si>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</si>
  <si>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</si>
  <si>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</si>
  <si>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</si>
  <si>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</si>
  <si>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</si>
  <si>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</si>
  <si>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</si>
  <si>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</si>
  <si>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</si>
  <si>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</si>
  <si>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</si>
  <si>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</si>
  <si>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</si>
  <si>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</si>
  <si>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</si>
  <si>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</si>
  <si>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</si>
  <si>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</si>
  <si>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</si>
  <si>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</si>
  <si>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</si>
  <si>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</si>
  <si>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</si>
  <si>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</si>
  <si>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</si>
  <si>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</si>
  <si>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</si>
  <si>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</si>
  <si>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</si>
  <si>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</si>
  <si>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</si>
  <si>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</si>
  <si>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</si>
  <si>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</si>
  <si>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</si>
  <si>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</si>
  <si>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</si>
  <si>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</si>
  <si>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</si>
  <si>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</si>
  <si>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</si>
  <si>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</si>
  <si>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</si>
  <si>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</si>
  <si>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</si>
  <si>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</si>
  <si>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</si>
  <si>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</si>
  <si>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</si>
  <si>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</si>
  <si>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</si>
  <si>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</si>
  <si>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</si>
  <si>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</si>
  <si>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</si>
  <si>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</si>
  <si>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</si>
  <si>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</si>
  <si>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</si>
  <si>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</si>
  <si>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</si>
  <si>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</si>
  <si>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</si>
  <si>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</si>
  <si>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</si>
  <si>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</si>
  <si>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</si>
  <si>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</si>
  <si>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</si>
  <si>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</si>
  <si>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</si>
  <si>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</si>
  <si>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</si>
  <si>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</si>
  <si>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</si>
  <si>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</si>
  <si>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</si>
  <si>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</si>
  <si>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</si>
  <si>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</si>
  <si>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</si>
  <si>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</si>
  <si>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</si>
  <si>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</si>
  <si>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</si>
  <si>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</si>
  <si>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</si>
  <si>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</si>
  <si>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</si>
  <si>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</si>
  <si>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</si>
  <si>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</si>
  <si>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</si>
  <si>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</si>
  <si>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</si>
  <si>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</si>
  <si>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</si>
  <si>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</si>
  <si>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</si>
  <si>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</si>
  <si>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</si>
  <si>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</si>
  <si>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</si>
  <si>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</si>
  <si>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</si>
  <si>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</si>
  <si>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</si>
  <si>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</si>
  <si>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</si>
  <si>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</si>
  <si>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</si>
  <si>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</si>
  <si>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</si>
  <si>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</si>
  <si>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</si>
  <si>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</si>
  <si>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</si>
  <si>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</si>
  <si>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</si>
  <si>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</si>
  <si>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</si>
  <si>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</si>
  <si>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</si>
  <si>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</si>
  <si>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</si>
  <si>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</si>
  <si>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</si>
  <si>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</si>
  <si>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</si>
  <si>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</si>
  <si>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</si>
  <si>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</si>
  <si>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</si>
  <si>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</si>
  <si>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</si>
  <si>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</si>
  <si>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</si>
  <si>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</si>
  <si>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</si>
  <si>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</si>
  <si>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</si>
  <si>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</si>
  <si>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</si>
  <si>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</si>
  <si>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</si>
  <si>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</si>
  <si>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</si>
  <si>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</si>
  <si>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</si>
  <si>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</si>
  <si>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</si>
  <si>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</si>
  <si>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</si>
  <si>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</si>
  <si>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</si>
  <si>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</si>
  <si>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</si>
  <si>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</si>
  <si>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</si>
  <si>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</si>
  <si>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</si>
  <si>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</si>
  <si>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</si>
  <si>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</si>
  <si>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</si>
  <si>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</si>
  <si>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</si>
  <si>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</si>
  <si>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</si>
  <si>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</si>
  <si>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</si>
  <si>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</si>
  <si>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</si>
  <si>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</si>
  <si>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</si>
  <si>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</si>
  <si>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</si>
  <si>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</si>
  <si>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</si>
  <si>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</si>
  <si>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</si>
  <si>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</si>
  <si>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</si>
  <si>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</si>
  <si>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</si>
  <si>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</si>
  <si>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</si>
  <si>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</si>
  <si>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</si>
  <si>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</si>
  <si>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</si>
  <si>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</si>
  <si>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</si>
  <si>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</si>
  <si>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</si>
  <si>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</si>
  <si>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</si>
  <si>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</si>
  <si>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</si>
  <si>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</si>
  <si>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</si>
  <si>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</si>
  <si>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</si>
  <si>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</si>
  <si>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</si>
  <si>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</si>
  <si>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</si>
  <si>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</si>
  <si>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</si>
  <si>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</si>
  <si>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</si>
  <si>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</si>
  <si>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</si>
  <si>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</si>
  <si>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</si>
  <si>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</si>
  <si>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</si>
  <si>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</si>
  <si>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</si>
  <si>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</si>
  <si>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</si>
  <si>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</si>
  <si>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</si>
  <si>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</si>
  <si>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</si>
  <si>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</si>
  <si>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</si>
  <si>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</si>
  <si>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</si>
  <si>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</si>
  <si>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</si>
  <si>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</si>
  <si>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</si>
  <si>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</si>
  <si>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</si>
  <si>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</si>
  <si>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</si>
  <si>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</si>
  <si>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</si>
  <si>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</si>
  <si>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</si>
  <si>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</si>
  <si>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</si>
  <si>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</si>
  <si>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</si>
  <si>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</si>
  <si>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</si>
  <si>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</si>
  <si>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</si>
  <si>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</si>
  <si>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</si>
  <si>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</si>
  <si>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</si>
  <si>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</si>
  <si>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</si>
  <si>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</si>
  <si>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</si>
  <si>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</si>
  <si>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</si>
  <si>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</si>
  <si>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</si>
  <si>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</si>
  <si>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</si>
  <si>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</si>
  <si>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</si>
  <si>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</si>
  <si>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</si>
  <si>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</si>
  <si>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</si>
  <si>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</si>
  <si>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</si>
  <si>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</si>
  <si>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</si>
  <si>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</si>
  <si>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</si>
  <si>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</si>
  <si>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</si>
  <si>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</si>
  <si>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</si>
  <si>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</si>
  <si>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</si>
  <si>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</si>
  <si>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</si>
  <si>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</si>
  <si>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</si>
  <si>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</si>
  <si>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</si>
  <si>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</si>
  <si>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</si>
  <si>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</si>
  <si>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</si>
  <si>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</si>
  <si>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</si>
  <si>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</si>
  <si>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</si>
  <si>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</si>
  <si>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</si>
  <si>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</si>
  <si>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</si>
  <si>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</si>
  <si>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</si>
  <si>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</si>
  <si>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</si>
  <si>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</si>
  <si>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</si>
  <si>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</si>
  <si>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</si>
  <si>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</si>
  <si>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</si>
  <si>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</si>
  <si>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</si>
  <si>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</si>
  <si>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</si>
  <si>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</si>
  <si>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</si>
  <si>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</si>
  <si>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</si>
  <si>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</si>
  <si>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</si>
  <si>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</si>
  <si>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</si>
  <si>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</si>
  <si>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</si>
  <si>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</si>
  <si>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</si>
  <si>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</si>
  <si>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</si>
  <si>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</si>
  <si>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</si>
  <si>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</si>
  <si>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</si>
  <si>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</si>
  <si>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</si>
  <si>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</si>
  <si>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</si>
  <si>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</si>
  <si>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</si>
  <si>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</si>
  <si>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</si>
  <si>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</si>
  <si>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</si>
  <si>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</si>
  <si>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</si>
  <si>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</si>
  <si>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</si>
  <si>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</si>
  <si>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</si>
  <si>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</si>
  <si>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</si>
  <si>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</si>
  <si>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</si>
  <si>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</si>
  <si>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</si>
  <si>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</si>
  <si>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</si>
  <si>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</si>
  <si>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</si>
  <si>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</si>
  <si>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</si>
  <si>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</si>
  <si>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</si>
  <si>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</si>
  <si>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</si>
  <si>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</si>
  <si>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</si>
  <si>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</si>
  <si>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</si>
  <si>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</si>
  <si>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</si>
  <si>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</si>
  <si>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</si>
  <si>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</si>
  <si>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</si>
  <si>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</si>
  <si>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</si>
  <si>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</si>
  <si>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</si>
  <si>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</si>
  <si>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</si>
  <si>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</si>
  <si>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</si>
  <si>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</si>
  <si>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</si>
  <si>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</si>
  <si>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</si>
  <si>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</si>
  <si>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</si>
  <si>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</si>
  <si>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</si>
  <si>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</si>
  <si>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</si>
  <si>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</si>
  <si>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</si>
  <si>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</si>
  <si>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</si>
  <si>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</si>
  <si>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</si>
  <si>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</si>
  <si>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</si>
  <si>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</si>
  <si>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</si>
  <si>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</si>
  <si>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</si>
  <si>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</si>
  <si>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</si>
  <si>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</si>
  <si>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</si>
  <si>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</si>
  <si>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</si>
  <si>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</si>
  <si>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</si>
  <si>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</si>
  <si>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</si>
  <si>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</si>
  <si>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</si>
  <si>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</si>
  <si>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</si>
  <si>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</si>
  <si>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</si>
  <si>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</si>
  <si>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</si>
  <si>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</si>
  <si>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</si>
  <si>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</si>
  <si>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</si>
  <si>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</si>
  <si>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</si>
  <si>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</si>
  <si>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</si>
  <si>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</si>
  <si>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</si>
  <si>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</si>
  <si>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</si>
  <si>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</si>
  <si>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</si>
  <si>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</si>
  <si>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</si>
  <si>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</si>
  <si>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</si>
  <si>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</si>
  <si>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</si>
  <si>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</si>
  <si>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</si>
  <si>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</si>
  <si>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</si>
  <si>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</si>
  <si>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</si>
  <si>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</si>
  <si>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</si>
  <si>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</si>
  <si>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</si>
  <si>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</si>
  <si>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</si>
  <si>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</si>
  <si>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</si>
  <si>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</si>
  <si>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</si>
  <si>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</si>
  <si>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</si>
  <si>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</si>
  <si>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</si>
  <si>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</si>
  <si>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</si>
  <si>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</si>
  <si>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</si>
  <si>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</si>
  <si>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</si>
  <si>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</si>
  <si>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</si>
  <si>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</si>
  <si>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</si>
  <si>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</si>
  <si>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</si>
  <si>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</si>
  <si>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</si>
  <si>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</si>
  <si>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</si>
  <si>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</si>
  <si>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</si>
  <si>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</si>
  <si>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</si>
  <si>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</si>
  <si>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</si>
  <si>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</si>
  <si>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</si>
  <si>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</si>
  <si>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</si>
  <si>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</si>
  <si>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</si>
  <si>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</si>
  <si>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</si>
  <si>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</si>
  <si>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</si>
  <si>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</si>
  <si>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</si>
  <si>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</si>
  <si>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</si>
  <si>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</si>
  <si>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</si>
  <si>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</si>
  <si>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</si>
  <si>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</si>
  <si>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</si>
  <si>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</si>
  <si>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</si>
  <si>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</si>
  <si>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</si>
  <si>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</si>
  <si>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</si>
  <si>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</si>
  <si>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</si>
  <si>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</si>
  <si>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</si>
  <si>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</si>
  <si>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</si>
  <si>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</si>
  <si>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</si>
  <si>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</si>
  <si>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</si>
  <si>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</si>
  <si>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</si>
  <si>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</si>
  <si>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</si>
  <si>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</si>
  <si>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</si>
  <si>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</si>
  <si>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</si>
  <si>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</si>
  <si>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</si>
  <si>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</si>
  <si>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</si>
  <si>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</si>
  <si>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</si>
  <si>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</si>
  <si>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</si>
  <si>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</si>
  <si>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</si>
  <si>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</si>
  <si>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</si>
  <si>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</si>
  <si>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</si>
  <si>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</si>
  <si>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</si>
  <si>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</si>
  <si>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</si>
  <si>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</si>
  <si>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</si>
  <si>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</si>
  <si>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</si>
  <si>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</si>
  <si>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</si>
  <si>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</si>
  <si>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</si>
  <si>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</si>
  <si>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</si>
  <si>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</si>
  <si>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</si>
  <si>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</si>
  <si>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</si>
  <si>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</si>
  <si>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</si>
  <si>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</si>
  <si>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</si>
  <si>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</si>
  <si>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</si>
  <si>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</si>
  <si>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</si>
  <si>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</si>
  <si>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</si>
  <si>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</si>
  <si>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</si>
  <si>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</si>
  <si>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</si>
  <si>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</si>
  <si>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</si>
  <si>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</si>
  <si>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</si>
  <si>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</si>
  <si>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</si>
  <si>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</si>
  <si>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</si>
  <si>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</si>
  <si>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</si>
  <si>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</si>
  <si>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</si>
  <si>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</si>
  <si>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</si>
  <si>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</si>
  <si>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</si>
  <si>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</si>
  <si>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</si>
  <si>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</si>
  <si>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</si>
  <si>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</si>
  <si>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</si>
  <si>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</si>
  <si>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</si>
  <si>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</si>
  <si>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</si>
  <si>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</si>
  <si>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</si>
  <si>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</si>
  <si>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</si>
  <si>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</si>
  <si>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</si>
  <si>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</si>
  <si>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</si>
  <si>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</si>
  <si>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</si>
  <si>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</si>
  <si>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</si>
  <si>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</si>
  <si>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</si>
  <si>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</si>
  <si>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</si>
  <si>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</si>
  <si>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</si>
  <si>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</si>
  <si>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</si>
  <si>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</si>
  <si>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</si>
  <si>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</si>
  <si>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</si>
  <si>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</si>
  <si>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</si>
  <si>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</si>
  <si>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</si>
  <si>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</si>
  <si>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</si>
  <si>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</si>
  <si>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</si>
  <si>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</si>
  <si>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</si>
  <si>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</si>
  <si>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</si>
  <si>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</si>
  <si>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</si>
  <si>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</si>
  <si>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</si>
  <si>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</si>
  <si>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</si>
  <si>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</si>
  <si>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</si>
  <si>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</si>
  <si>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</si>
  <si>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</si>
  <si>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</si>
  <si>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</si>
  <si>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</si>
  <si>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</si>
  <si>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</si>
  <si>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</si>
  <si>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</si>
  <si>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</si>
  <si>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</si>
  <si>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</si>
  <si>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</si>
  <si>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</si>
  <si>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</si>
  <si>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</si>
  <si>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</si>
  <si>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</si>
  <si>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</si>
  <si>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</si>
  <si>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</si>
  <si>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</si>
  <si>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</si>
  <si>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</si>
  <si>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</si>
  <si>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</si>
  <si>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</si>
  <si>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</si>
  <si>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</si>
  <si>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</si>
  <si>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</si>
  <si>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</si>
  <si>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</si>
  <si>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</si>
  <si>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</si>
  <si>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</si>
  <si>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</si>
  <si>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</si>
  <si>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</si>
  <si>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</si>
  <si>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</si>
  <si>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</si>
  <si>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</si>
  <si>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</si>
  <si>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</si>
  <si>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</si>
  <si>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</si>
  <si>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</si>
  <si>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</si>
  <si>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</si>
  <si>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</si>
  <si>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</si>
  <si>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</si>
  <si>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</si>
  <si>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</si>
  <si>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</si>
  <si>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</si>
  <si>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</si>
  <si>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</si>
  <si>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</si>
  <si>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</si>
  <si>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</si>
  <si>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</si>
  <si>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</si>
  <si>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</si>
  <si>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</si>
  <si>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</si>
  <si>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</si>
  <si>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</si>
  <si>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</si>
  <si>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</si>
  <si>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</si>
  <si>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</si>
  <si>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</si>
  <si>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</si>
  <si>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</si>
  <si>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</si>
  <si>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</si>
  <si>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</si>
  <si>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</si>
  <si>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</si>
  <si>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</si>
  <si>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</si>
  <si>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</si>
  <si>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</si>
  <si>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</si>
  <si>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</si>
  <si>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</si>
  <si>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</si>
  <si>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</si>
  <si>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</si>
  <si>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</si>
  <si>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</si>
  <si>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</si>
  <si>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</si>
  <si>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</si>
  <si>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</si>
  <si>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</si>
  <si>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</si>
  <si>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</si>
  <si>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</si>
  <si>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</si>
  <si>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</si>
  <si>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</si>
  <si>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</si>
  <si>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</si>
  <si>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</si>
  <si>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</si>
  <si>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</si>
  <si>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</si>
  <si>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</si>
  <si>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</si>
  <si>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</si>
  <si>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</si>
  <si>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</si>
  <si>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</si>
  <si>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</si>
  <si>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</si>
  <si>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</si>
  <si>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</si>
  <si>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</si>
  <si>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</si>
  <si>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</si>
  <si>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</si>
  <si>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</si>
  <si>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</si>
  <si>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</si>
  <si>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</si>
  <si>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</si>
  <si>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</si>
  <si>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</si>
  <si>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</si>
  <si>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</si>
  <si>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</si>
  <si>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</si>
  <si>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</si>
  <si>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</si>
  <si>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</si>
  <si>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</si>
  <si>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</si>
  <si>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</si>
  <si>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</si>
  <si>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</si>
  <si>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</si>
  <si>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</si>
  <si>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</si>
  <si>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</si>
  <si>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</si>
  <si>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</si>
  <si>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</si>
  <si>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</si>
  <si>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</si>
  <si>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</si>
  <si>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</si>
  <si>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</si>
  <si>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</si>
  <si>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</si>
  <si>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</si>
  <si>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</si>
  <si>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</si>
  <si>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</si>
  <si>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</si>
  <si>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</si>
  <si>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</si>
  <si>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</si>
  <si>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</si>
  <si>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</si>
  <si>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</si>
  <si>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</si>
  <si>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</si>
  <si>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</si>
  <si>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</si>
  <si>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</si>
  <si>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</si>
  <si>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</si>
  <si>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</si>
  <si>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</si>
  <si>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</si>
  <si>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</si>
  <si>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</si>
  <si>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</si>
  <si>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</si>
  <si>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</si>
  <si>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</si>
  <si>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</si>
  <si>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</si>
  <si>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</si>
  <si>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</si>
  <si>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</si>
  <si>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</si>
  <si>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</si>
  <si>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</si>
  <si>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</si>
  <si>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</si>
  <si>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</si>
  <si>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</si>
  <si>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</si>
  <si>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</si>
  <si>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</si>
  <si>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</si>
  <si>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</si>
  <si>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</si>
  <si>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</si>
  <si>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</si>
  <si>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</si>
  <si>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</si>
  <si>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</si>
  <si>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</si>
  <si>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</si>
  <si>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</si>
  <si>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</si>
  <si>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</si>
  <si>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</si>
  <si>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</si>
  <si>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</si>
  <si>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</si>
  <si>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</si>
  <si>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</si>
  <si>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</si>
  <si>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</si>
  <si>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</si>
  <si>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</si>
  <si>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</si>
  <si>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</si>
  <si>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</si>
  <si>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</si>
  <si>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</si>
  <si>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</si>
  <si>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</si>
  <si>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</si>
  <si>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</si>
  <si>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</si>
  <si>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</si>
  <si>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</si>
  <si>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</si>
  <si>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</si>
  <si>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</si>
  <si>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</si>
  <si>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</si>
  <si>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</si>
  <si>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</si>
  <si>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</si>
  <si>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</si>
  <si>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</si>
  <si>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</si>
  <si>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</si>
  <si>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</si>
  <si>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</si>
  <si>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</si>
  <si>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</si>
  <si>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</si>
  <si>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</si>
  <si>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</si>
  <si>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</si>
  <si>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</si>
  <si>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</si>
  <si>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</si>
  <si>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</si>
  <si>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</si>
  <si>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</si>
  <si>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</si>
  <si>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</si>
  <si>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</si>
  <si>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</si>
  <si>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</si>
  <si>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</si>
  <si>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</si>
  <si>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</si>
  <si>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</si>
  <si>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</si>
  <si>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</si>
  <si>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</si>
  <si>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</si>
  <si>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</si>
  <si>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</si>
  <si>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</si>
  <si>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</si>
  <si>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</si>
  <si>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</si>
  <si>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</si>
  <si>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</si>
  <si>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</si>
  <si>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</si>
  <si>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</si>
  <si>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</si>
  <si>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</si>
  <si>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</si>
  <si>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</si>
  <si>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</si>
  <si>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</si>
  <si>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</si>
  <si>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</si>
  <si>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</si>
  <si>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</si>
  <si>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</si>
  <si>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</si>
  <si>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</si>
  <si>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</si>
  <si>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</si>
  <si>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</si>
  <si>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</si>
  <si>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</si>
  <si>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</si>
  <si>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</si>
  <si>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</si>
  <si>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</si>
  <si>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</si>
  <si>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</si>
  <si>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</si>
  <si>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</si>
  <si>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</si>
  <si>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</si>
  <si>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</si>
  <si>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</si>
  <si>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</si>
  <si>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</si>
  <si>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</si>
  <si>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</si>
  <si>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</si>
  <si>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</si>
  <si>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</si>
  <si>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</si>
  <si>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</si>
  <si>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</si>
  <si>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</si>
  <si>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</si>
  <si>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</si>
  <si>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</si>
  <si>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</si>
  <si>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</si>
  <si>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</si>
  <si>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</si>
  <si>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</si>
  <si>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</si>
  <si>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</si>
  <si>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</si>
  <si>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</si>
  <si>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</si>
  <si>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</si>
  <si>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</si>
  <si>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</si>
  <si>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</si>
  <si>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</si>
  <si>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</si>
  <si>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</si>
  <si>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</si>
  <si>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</si>
  <si>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</si>
  <si>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</si>
  <si>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</si>
  <si>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</si>
  <si>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</si>
  <si>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</si>
  <si>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</si>
  <si>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</si>
  <si>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</si>
  <si>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</si>
  <si>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</si>
  <si>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</si>
  <si>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</si>
  <si>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</si>
  <si>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</si>
  <si>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</si>
  <si>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</si>
  <si>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</si>
  <si>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</si>
  <si>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</si>
  <si>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</si>
  <si>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</si>
  <si>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</si>
  <si>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</si>
  <si>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</si>
  <si>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</si>
  <si>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</si>
  <si>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</si>
  <si>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</si>
  <si>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</si>
  <si>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</si>
  <si>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</si>
  <si>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</si>
  <si>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</si>
  <si>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</si>
  <si>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</si>
  <si>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</si>
  <si>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</si>
  <si>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</si>
  <si>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</si>
  <si>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</si>
  <si>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</si>
  <si>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</si>
  <si>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</si>
  <si>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</si>
  <si>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</si>
  <si>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</si>
  <si>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</si>
  <si>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</si>
  <si>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</si>
  <si>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</si>
  <si>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</si>
  <si>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</si>
  <si>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</si>
  <si>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</si>
  <si>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</si>
  <si>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</si>
  <si>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</si>
  <si>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</si>
  <si>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</si>
  <si>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</si>
  <si>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</si>
  <si>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</si>
  <si>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</si>
  <si>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</si>
  <si>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</si>
  <si>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</si>
  <si>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</si>
  <si>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</si>
  <si>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</si>
  <si>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</si>
  <si>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</si>
  <si>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</si>
  <si>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</si>
  <si>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</si>
  <si>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</si>
  <si>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</si>
  <si>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</si>
  <si>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</si>
  <si>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</si>
  <si>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</si>
  <si>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</si>
  <si>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</si>
  <si>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</si>
  <si>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</si>
  <si>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</si>
  <si>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</si>
  <si>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</si>
  <si>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</si>
  <si>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</si>
  <si>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</si>
  <si>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</si>
  <si>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</si>
  <si>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</si>
  <si>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</si>
  <si>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</si>
  <si>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</si>
  <si>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</si>
  <si>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</si>
  <si>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</si>
  <si>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</si>
  <si>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</si>
  <si>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</si>
  <si>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</si>
  <si>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</si>
  <si>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</si>
  <si>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</si>
  <si>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</si>
  <si>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</si>
  <si>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</si>
  <si>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</si>
  <si>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</si>
  <si>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</si>
  <si>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</si>
  <si>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</si>
  <si>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</si>
  <si>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</si>
  <si>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</si>
  <si>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</si>
  <si>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</si>
  <si>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</si>
  <si>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</si>
  <si>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</si>
  <si>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</si>
  <si>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</si>
  <si>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</si>
  <si>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</si>
  <si>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</si>
  <si>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</si>
  <si>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</si>
  <si>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</si>
  <si>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</si>
  <si>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</si>
  <si>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</si>
  <si>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</si>
  <si>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</si>
  <si>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</si>
  <si>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</si>
  <si>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</si>
  <si>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</si>
  <si>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</si>
  <si>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</si>
  <si>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</si>
  <si>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</si>
  <si>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</si>
  <si>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</si>
  <si>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</si>
  <si>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</si>
  <si>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</si>
  <si>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</si>
  <si>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</si>
  <si>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</si>
  <si>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</si>
  <si>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</si>
  <si>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</si>
  <si>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</si>
  <si>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</si>
  <si>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</si>
  <si>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</si>
  <si>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</si>
  <si>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</si>
  <si>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</si>
  <si>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</si>
  <si>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</si>
  <si>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</si>
  <si>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</si>
  <si>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</si>
  <si>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</si>
  <si>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</si>
  <si>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</si>
  <si>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</si>
  <si>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</si>
  <si>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</si>
  <si>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</si>
  <si>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</si>
  <si>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</si>
  <si>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</si>
  <si>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</si>
  <si>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</si>
  <si>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</si>
  <si>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</si>
  <si>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</si>
  <si>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</si>
  <si>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</si>
  <si>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</si>
  <si>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</si>
  <si>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</si>
  <si>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</si>
  <si>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</si>
  <si>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</si>
  <si>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</si>
  <si>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</si>
  <si>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</si>
  <si>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</si>
  <si>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</si>
  <si>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</si>
  <si>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</si>
  <si>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</si>
  <si>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</si>
  <si>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</si>
  <si>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</si>
  <si>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</si>
  <si>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</si>
  <si>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</si>
  <si>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</si>
  <si>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</si>
  <si>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</si>
  <si>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</si>
  <si>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</si>
  <si>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</si>
  <si>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</si>
  <si>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</si>
  <si>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</si>
  <si>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</si>
  <si>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</si>
  <si>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</si>
  <si>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</si>
  <si>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</si>
  <si>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</si>
  <si>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</si>
  <si>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</si>
  <si>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</si>
  <si>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</si>
  <si>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</si>
  <si>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</si>
  <si>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</si>
  <si>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</si>
  <si>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</si>
  <si>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</si>
  <si>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</si>
  <si>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</si>
  <si>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</si>
  <si>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</si>
  <si>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</si>
  <si>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</si>
  <si>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</si>
  <si>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</si>
  <si>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</si>
  <si>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</si>
  <si>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</si>
  <si>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</si>
  <si>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</si>
  <si>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</si>
  <si>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</si>
  <si>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</si>
  <si>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</si>
  <si>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</si>
  <si>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</si>
  <si>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</si>
  <si>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</si>
  <si>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</si>
  <si>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</si>
  <si>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</si>
  <si>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</si>
  <si>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</si>
  <si>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</si>
  <si>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</si>
  <si>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</si>
  <si>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</si>
  <si>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</si>
  <si>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</si>
  <si>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</si>
  <si>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</si>
  <si>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</si>
  <si>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</si>
  <si>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</si>
  <si>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</si>
  <si>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</si>
  <si>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</si>
  <si>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</si>
  <si>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</si>
  <si>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</si>
  <si>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</si>
  <si>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</si>
  <si>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</si>
  <si>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</si>
  <si>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</si>
  <si>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</si>
  <si>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</si>
  <si>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</si>
  <si>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</si>
  <si>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</si>
  <si>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</si>
  <si>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</si>
  <si>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</si>
  <si>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</si>
  <si>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</si>
  <si>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</si>
  <si>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</si>
  <si>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</si>
  <si>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</si>
  <si>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</si>
  <si>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</si>
  <si>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</si>
  <si>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</si>
  <si>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</si>
  <si>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</si>
  <si>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</si>
  <si>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</si>
  <si>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</si>
  <si>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</si>
  <si>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</si>
  <si>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</si>
  <si>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</si>
  <si>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</si>
  <si>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</si>
  <si>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</si>
  <si>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</si>
  <si>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</si>
  <si>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</si>
  <si>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</si>
  <si>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</si>
  <si>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</si>
  <si>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</si>
  <si>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</si>
  <si>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</si>
  <si>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</si>
  <si>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</si>
  <si>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</si>
  <si>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</si>
  <si>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</si>
  <si>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</si>
  <si>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</si>
  <si>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</si>
  <si>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</si>
  <si>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</si>
  <si>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</si>
  <si>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</si>
  <si>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</si>
  <si>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</si>
  <si>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</si>
  <si>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</si>
  <si>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</si>
  <si>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</si>
  <si>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</si>
  <si>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</si>
  <si>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</si>
  <si>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</si>
  <si>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</si>
  <si>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</si>
  <si>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</si>
  <si>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</si>
  <si>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</si>
  <si>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</si>
  <si>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</si>
  <si>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</si>
  <si>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</si>
  <si>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</si>
  <si>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</si>
  <si>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</si>
  <si>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</si>
  <si>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</si>
  <si>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</si>
  <si>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</si>
  <si>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</si>
  <si>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</si>
  <si>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</si>
  <si>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</si>
  <si>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</si>
  <si>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</si>
  <si>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</si>
  <si>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</si>
  <si>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</si>
  <si>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</si>
  <si>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</si>
  <si>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</si>
  <si>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</si>
  <si>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</si>
  <si>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</si>
  <si>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</si>
  <si>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</si>
  <si>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</si>
  <si>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</si>
  <si>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</si>
  <si>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</si>
  <si>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</si>
  <si>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</si>
  <si>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</si>
  <si>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</si>
  <si>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</si>
  <si>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</si>
  <si>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</si>
  <si>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</si>
  <si>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</si>
  <si>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</si>
  <si>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</si>
  <si>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</si>
  <si>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</si>
  <si>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</si>
  <si>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</si>
  <si>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</si>
  <si>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</si>
  <si>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</si>
  <si>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</si>
  <si>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</si>
  <si>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</si>
  <si>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</si>
  <si>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</si>
  <si>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</si>
  <si>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</si>
  <si>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</si>
  <si>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</si>
  <si>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</si>
  <si>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</si>
  <si>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</si>
  <si>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</si>
  <si>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</si>
  <si>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</si>
  <si>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</si>
  <si>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</si>
  <si>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</si>
  <si>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</si>
  <si>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</si>
  <si>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</si>
  <si>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</si>
  <si>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</si>
  <si>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</si>
  <si>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</si>
  <si>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</si>
  <si>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</si>
  <si>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</si>
  <si>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</si>
  <si>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</si>
  <si>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</si>
  <si>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</si>
  <si>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</si>
  <si>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</si>
  <si>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</si>
  <si>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</si>
  <si>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</si>
  <si>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</si>
  <si>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</si>
  <si>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</si>
  <si>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</si>
  <si>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</si>
  <si>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</si>
  <si>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</si>
  <si>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</si>
  <si>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</si>
  <si>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</si>
  <si>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</si>
  <si>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</si>
  <si>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</si>
  <si>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</si>
  <si>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</si>
  <si>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</si>
  <si>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</si>
  <si>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</si>
  <si>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</si>
  <si>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</si>
  <si>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</si>
  <si>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</si>
  <si>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</si>
  <si>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</si>
  <si>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</si>
  <si>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</si>
  <si>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</si>
  <si>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</si>
  <si>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</si>
  <si>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</si>
  <si>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</si>
  <si>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</si>
  <si>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</si>
  <si>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</si>
  <si>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</si>
  <si>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</si>
  <si>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</si>
  <si>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</si>
  <si>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</si>
  <si>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</si>
  <si>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</si>
  <si>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</si>
  <si>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</si>
  <si>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</si>
  <si>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</si>
  <si>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</si>
  <si>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</si>
  <si>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</si>
  <si>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</si>
  <si>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</si>
  <si>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</si>
  <si>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</si>
  <si>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</si>
  <si>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</si>
  <si>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</si>
  <si>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</si>
  <si>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</si>
  <si>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</si>
  <si>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</si>
  <si>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</si>
  <si>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</si>
  <si>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</si>
  <si>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</si>
  <si>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</si>
  <si>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</si>
  <si>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</si>
  <si>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</si>
  <si>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</si>
  <si>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</si>
  <si>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</si>
  <si>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</si>
  <si>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</si>
  <si>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</si>
  <si>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</si>
  <si>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</si>
  <si>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</si>
  <si>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</si>
  <si>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</si>
  <si>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</si>
  <si>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</si>
  <si>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</si>
  <si>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</si>
  <si>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</si>
  <si>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</si>
  <si>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</si>
  <si>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</si>
  <si>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</si>
  <si>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</si>
  <si>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</si>
  <si>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</si>
  <si>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</si>
  <si>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</si>
  <si>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</si>
  <si>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</si>
  <si>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</si>
  <si>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</si>
  <si>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</si>
  <si>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</si>
  <si>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</si>
  <si>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</si>
  <si>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</si>
  <si>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</si>
  <si>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</si>
  <si>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</si>
  <si>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</si>
  <si>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</si>
  <si>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</si>
  <si>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</si>
  <si>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</si>
  <si>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</si>
  <si>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</si>
  <si>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</si>
  <si>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</si>
  <si>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</si>
  <si>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</si>
  <si>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</si>
  <si>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</si>
  <si>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</si>
  <si>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</si>
  <si>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</si>
  <si>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</si>
  <si>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</si>
  <si>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</si>
  <si>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</si>
  <si>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</si>
  <si>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</si>
  <si>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</si>
  <si>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</si>
  <si>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</si>
  <si>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</si>
  <si>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</si>
  <si>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</si>
  <si>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</si>
  <si>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</si>
  <si>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</si>
  <si>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</si>
  <si>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</si>
  <si>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</si>
  <si>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</si>
  <si>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</si>
  <si>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</si>
  <si>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</si>
  <si>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</si>
  <si>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</si>
  <si>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</si>
  <si>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</si>
  <si>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</si>
  <si>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</si>
  <si>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</si>
  <si>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</si>
  <si>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</si>
  <si>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</si>
  <si>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</si>
  <si>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</si>
  <si>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</si>
  <si>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</si>
  <si>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</si>
  <si>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</si>
  <si>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</si>
  <si>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</si>
  <si>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</si>
  <si>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</si>
  <si>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</si>
  <si>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</si>
  <si>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</si>
  <si>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</si>
  <si>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</si>
  <si>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</si>
  <si>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</si>
  <si>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</si>
  <si>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</si>
  <si>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</si>
  <si>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</si>
  <si>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</si>
  <si>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</si>
  <si>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</si>
  <si>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</si>
  <si>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</si>
  <si>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</si>
  <si>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</si>
  <si>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</si>
  <si>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</si>
  <si>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</si>
  <si>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</si>
  <si>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</si>
  <si>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</si>
  <si>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</si>
  <si>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</si>
  <si>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</si>
  <si>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</si>
  <si>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</si>
  <si>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</si>
  <si>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</si>
  <si>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</si>
  <si>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</si>
  <si>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</si>
  <si>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</si>
  <si>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</si>
  <si>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</si>
  <si>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</si>
  <si>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</si>
  <si>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</si>
  <si>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</si>
  <si>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</si>
  <si>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</si>
  <si>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</si>
  <si>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</si>
  <si>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</si>
  <si>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</si>
  <si>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</si>
  <si>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</si>
  <si>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</si>
  <si>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</si>
  <si>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</si>
  <si>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</si>
  <si>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</si>
  <si>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</si>
  <si>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</si>
  <si>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</si>
  <si>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</si>
  <si>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</si>
  <si>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</si>
  <si>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</si>
  <si>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</si>
  <si>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</si>
  <si>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</si>
  <si>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</si>
  <si>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</si>
  <si>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</si>
  <si>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</si>
  <si>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</si>
  <si>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</si>
  <si>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</si>
  <si>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</si>
  <si>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</si>
  <si>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</si>
  <si>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</si>
  <si>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</si>
  <si>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</si>
  <si>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</si>
  <si>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</si>
  <si>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</si>
  <si>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</si>
  <si>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</si>
  <si>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</si>
  <si>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</si>
  <si>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</si>
  <si>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</si>
  <si>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</si>
  <si>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</si>
  <si>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</si>
  <si>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</si>
  <si>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</si>
  <si>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</si>
  <si>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</si>
  <si>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</si>
  <si>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</si>
  <si>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</si>
  <si>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</si>
  <si>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</si>
  <si>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</si>
  <si>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</si>
  <si>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</si>
  <si>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</si>
  <si>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</si>
  <si>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</si>
  <si>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</si>
  <si>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</si>
  <si>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</si>
  <si>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</si>
  <si>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</si>
  <si>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</si>
  <si>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</si>
  <si>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</si>
  <si>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</si>
  <si>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</si>
  <si>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</si>
  <si>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</si>
  <si>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</si>
  <si>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</si>
  <si>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</si>
  <si>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</si>
  <si>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</si>
  <si>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</si>
  <si>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</si>
  <si>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</si>
  <si>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</si>
  <si>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</si>
  <si>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</si>
  <si>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</si>
  <si>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</si>
  <si>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</si>
  <si>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</si>
  <si>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</si>
  <si>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</si>
  <si>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</si>
  <si>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</si>
  <si>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</si>
  <si>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</si>
  <si>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</si>
  <si>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</si>
  <si>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</si>
  <si>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</si>
  <si>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</si>
  <si>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</si>
  <si>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</si>
  <si>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</si>
  <si>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</si>
  <si>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</si>
  <si>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</si>
  <si>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</si>
  <si>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</si>
  <si>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</si>
  <si>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</si>
  <si>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</si>
  <si>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</si>
  <si>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</si>
  <si>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</si>
  <si>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</si>
  <si>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</si>
  <si>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</si>
  <si>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</si>
  <si>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</si>
  <si>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</si>
  <si>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</si>
  <si>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</si>
  <si>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</si>
  <si>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</si>
  <si>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</si>
  <si>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</si>
  <si>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</si>
  <si>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</si>
  <si>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</si>
  <si>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</si>
  <si>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</si>
  <si>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</si>
  <si>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</si>
  <si>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</si>
  <si>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</si>
  <si>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</si>
  <si>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</si>
  <si>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</si>
  <si>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</si>
  <si>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</si>
  <si>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</si>
  <si>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</si>
  <si>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</si>
  <si>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</si>
  <si>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</si>
  <si>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</si>
  <si>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</si>
  <si>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</si>
  <si>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</si>
  <si>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</si>
  <si>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</si>
  <si>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</si>
  <si>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</si>
  <si>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</si>
  <si>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</si>
  <si>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</si>
  <si>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</si>
  <si>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</si>
  <si>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</si>
  <si>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</si>
  <si>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</si>
  <si>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</si>
  <si>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</si>
  <si>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</si>
  <si>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</si>
  <si>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</si>
  <si>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</si>
  <si>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</si>
  <si>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</si>
  <si>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</si>
  <si>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</si>
  <si>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</si>
  <si>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</si>
  <si>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</si>
  <si>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</si>
  <si>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</si>
  <si>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</si>
  <si>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</si>
  <si>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</si>
  <si>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</si>
  <si>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</si>
  <si>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</si>
  <si>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</si>
  <si>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</si>
  <si>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</si>
  <si>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</si>
  <si>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</si>
  <si>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</si>
  <si>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</si>
  <si>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</si>
  <si>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</si>
  <si>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</si>
  <si>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</si>
  <si>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</si>
  <si>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</si>
  <si>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</si>
  <si>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</si>
  <si>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</si>
  <si>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</si>
  <si>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</si>
  <si>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</si>
  <si>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</si>
  <si>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</si>
  <si>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</si>
  <si>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</si>
  <si>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</si>
  <si>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</si>
  <si>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</si>
  <si>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</si>
  <si>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</si>
  <si>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</si>
  <si>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</si>
  <si>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</si>
  <si>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</si>
  <si>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</si>
  <si>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</si>
  <si>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</si>
  <si>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</si>
  <si>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</si>
  <si>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</si>
  <si>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</si>
  <si>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</si>
  <si>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</si>
  <si>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</si>
  <si>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</si>
  <si>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</si>
  <si>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</si>
  <si>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</si>
  <si>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</si>
  <si>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</si>
  <si>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</si>
  <si>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</si>
  <si>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</si>
  <si>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</si>
  <si>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</si>
  <si>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</si>
  <si>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</si>
  <si>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</si>
  <si>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</si>
  <si>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</si>
  <si>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</si>
  <si>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</si>
  <si>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</si>
  <si>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</si>
  <si>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</si>
  <si>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</si>
  <si>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</si>
  <si>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</si>
  <si>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</si>
  <si>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</si>
  <si>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</si>
  <si>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</si>
  <si>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</si>
  <si>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</si>
  <si>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</si>
  <si>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</si>
  <si>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</si>
  <si>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</si>
  <si>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</si>
  <si>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</si>
  <si>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</si>
  <si>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</si>
  <si>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</si>
  <si>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</si>
  <si>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</si>
  <si>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</si>
  <si>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</si>
  <si>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</si>
  <si>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</si>
  <si>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</si>
  <si>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</si>
  <si>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</si>
  <si>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</si>
  <si>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</si>
  <si>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</si>
  <si>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</si>
  <si>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</si>
  <si>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</si>
  <si>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</si>
  <si>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</si>
  <si>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</si>
  <si>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</si>
  <si>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</si>
  <si>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</si>
  <si>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</si>
  <si>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</si>
  <si>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</si>
  <si>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</si>
  <si>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</si>
  <si>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</si>
  <si>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</si>
  <si>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</si>
  <si>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</si>
  <si>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</si>
  <si>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</si>
  <si>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</si>
  <si>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</si>
  <si>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</si>
  <si>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</si>
  <si>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</si>
  <si>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</si>
  <si>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</si>
  <si>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</si>
  <si>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</si>
  <si>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</si>
  <si>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</si>
  <si>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</si>
  <si>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</si>
  <si>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</si>
  <si>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</si>
  <si>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</si>
  <si>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</si>
  <si>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</si>
  <si>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</si>
  <si>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</si>
  <si>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</si>
  <si>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</si>
  <si>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</si>
  <si>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</si>
  <si>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</si>
  <si>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</si>
  <si>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</si>
  <si>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</si>
  <si>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</si>
  <si>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</si>
  <si>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</si>
  <si>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</si>
  <si>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</si>
  <si>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</si>
  <si>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</si>
  <si>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</si>
  <si>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</si>
  <si>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</si>
  <si>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</si>
  <si>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</si>
  <si>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</si>
  <si>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</si>
  <si>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</si>
  <si>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</si>
  <si>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</si>
  <si>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</si>
  <si>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</si>
  <si>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</si>
  <si>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</si>
  <si>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</si>
  <si>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</si>
  <si>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</si>
  <si>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</si>
  <si>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</si>
  <si>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</si>
  <si>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</si>
  <si>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</si>
  <si>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</si>
  <si>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</si>
  <si>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</si>
  <si>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</si>
  <si>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</si>
  <si>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</si>
  <si>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</si>
  <si>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</si>
  <si>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</si>
  <si>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</si>
  <si>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</si>
  <si>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</si>
  <si>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</si>
  <si>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</si>
  <si>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</si>
  <si>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</si>
  <si>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</si>
  <si>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</si>
  <si>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</si>
  <si>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</si>
  <si>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</si>
  <si>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</si>
  <si>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</si>
  <si>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</si>
  <si>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</si>
  <si>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</si>
  <si>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</si>
  <si>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</si>
  <si>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</si>
  <si>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</si>
  <si>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</si>
  <si>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</si>
  <si>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</si>
  <si>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</si>
  <si>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</si>
  <si>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</si>
  <si>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</si>
  <si>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</si>
  <si>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</si>
  <si>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</si>
  <si>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</si>
  <si>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</si>
  <si>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</si>
  <si>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</si>
  <si>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</si>
  <si>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</si>
  <si>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</si>
  <si>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</si>
  <si>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</si>
  <si>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</si>
  <si>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</si>
  <si>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</si>
  <si>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</si>
  <si>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</si>
  <si>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</si>
  <si>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</si>
  <si>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</si>
  <si>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</si>
  <si>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</si>
  <si>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</si>
  <si>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</si>
  <si>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</si>
  <si>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</si>
  <si>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</si>
  <si>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</si>
  <si>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</si>
  <si>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</si>
  <si>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</si>
  <si>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</si>
  <si>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</si>
  <si>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</si>
  <si>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</si>
  <si>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</si>
  <si>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</si>
  <si>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</si>
  <si>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</si>
  <si>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</si>
  <si>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</si>
  <si>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</si>
  <si>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</si>
  <si>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</si>
  <si>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</si>
  <si>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</si>
  <si>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</si>
  <si>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</si>
  <si>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</si>
  <si>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</si>
  <si>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</si>
  <si>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</si>
  <si>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</si>
  <si>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</si>
  <si>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</si>
  <si>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</si>
  <si>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</si>
  <si>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</si>
  <si>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</si>
  <si>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</si>
  <si>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</si>
  <si>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</si>
  <si>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</si>
  <si>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</si>
  <si>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</si>
  <si>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</si>
  <si>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</si>
  <si>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</si>
  <si>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</si>
  <si>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</si>
  <si>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</si>
  <si>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</si>
  <si>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</si>
  <si>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</si>
  <si>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</si>
  <si>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</si>
  <si>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</si>
  <si>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</si>
  <si>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</si>
  <si>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</si>
  <si>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</si>
  <si>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</si>
  <si>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</si>
  <si>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</si>
  <si>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</si>
  <si>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</si>
  <si>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</si>
  <si>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</si>
  <si>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</si>
  <si>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</si>
  <si>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</si>
  <si>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</si>
  <si>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</si>
  <si>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</si>
  <si>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</si>
  <si>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</si>
  <si>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</si>
  <si>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</si>
  <si>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</si>
  <si>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</si>
  <si>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</si>
  <si>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</si>
  <si>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</si>
  <si>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</si>
  <si>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</si>
  <si>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</si>
  <si>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</si>
  <si>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</si>
  <si>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</si>
  <si>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</si>
  <si>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</si>
  <si>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</si>
  <si>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</si>
  <si>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</si>
  <si>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</si>
  <si>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</si>
  <si>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</si>
  <si>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</si>
  <si>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</si>
  <si>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</si>
  <si>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</si>
  <si>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</si>
  <si>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</si>
  <si>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</si>
  <si>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</si>
  <si>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</si>
  <si>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</si>
  <si>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</si>
  <si>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</si>
  <si>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</si>
  <si>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</si>
  <si>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</si>
  <si>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</si>
  <si>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</si>
  <si>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</si>
  <si>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</si>
  <si>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</si>
  <si>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</si>
  <si>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</si>
  <si>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</si>
  <si>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</si>
  <si>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</si>
  <si>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</si>
  <si>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</si>
  <si>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</si>
  <si>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</si>
  <si>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</si>
  <si>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</si>
  <si>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</si>
  <si>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</si>
  <si>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</si>
  <si>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</si>
  <si>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</si>
  <si>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</si>
  <si>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</si>
  <si>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</si>
  <si>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</si>
  <si>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</si>
  <si>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</si>
  <si>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</si>
  <si>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</si>
  <si>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</si>
  <si>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</si>
  <si>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</si>
  <si>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</si>
  <si>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</si>
  <si>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</si>
  <si>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</si>
  <si>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</si>
  <si>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</si>
  <si>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</si>
  <si>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</si>
  <si>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</si>
  <si>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</si>
  <si>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</si>
  <si>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</si>
  <si>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</si>
  <si>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</si>
  <si>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</si>
  <si>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</si>
  <si>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</si>
  <si>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</si>
  <si>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</si>
  <si>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</si>
  <si>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</si>
  <si>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</si>
  <si>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</si>
  <si>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</si>
  <si>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</si>
  <si>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</si>
  <si>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</si>
  <si>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</si>
  <si>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</si>
  <si>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</si>
  <si>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</si>
  <si>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</si>
  <si>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</si>
  <si>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</si>
  <si>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</si>
  <si>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</si>
  <si>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</si>
  <si>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</si>
  <si>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</si>
  <si>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</si>
  <si>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</si>
  <si>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</si>
  <si>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</si>
  <si>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</si>
  <si>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</si>
  <si>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</si>
  <si>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</si>
  <si>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</si>
  <si>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</si>
  <si>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</si>
  <si>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</si>
  <si>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</si>
  <si>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</si>
  <si>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</si>
  <si>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</si>
  <si>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</si>
  <si>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</si>
  <si>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</si>
  <si>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</si>
  <si>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</si>
  <si>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</si>
  <si>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</si>
  <si>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</si>
  <si>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</si>
  <si>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</si>
  <si>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</si>
  <si>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</si>
  <si>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</si>
  <si>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</si>
  <si>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</si>
  <si>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</si>
  <si>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</si>
  <si>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</si>
  <si>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</si>
  <si>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</si>
  <si>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</si>
  <si>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</si>
  <si>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</si>
  <si>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</si>
  <si>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</si>
  <si>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</si>
  <si>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</si>
  <si>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</si>
  <si>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</si>
  <si>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</si>
  <si>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</si>
  <si>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</si>
  <si>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</si>
  <si>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</si>
  <si>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</si>
  <si>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</si>
  <si>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</si>
  <si>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</si>
  <si>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</si>
  <si>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</si>
  <si>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</si>
  <si>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</si>
  <si>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</si>
  <si>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</si>
  <si>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</si>
  <si>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</si>
  <si>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</si>
  <si>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</si>
  <si>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</si>
  <si>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</si>
  <si>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</si>
  <si>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</si>
  <si>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</si>
  <si>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</si>
  <si>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</si>
  <si>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</si>
  <si>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</si>
  <si>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</si>
  <si>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</si>
  <si>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</si>
  <si>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</si>
  <si>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</si>
  <si>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</si>
  <si>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</si>
  <si>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</si>
  <si>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</si>
  <si>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</si>
  <si>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</si>
  <si>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</si>
  <si>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</si>
  <si>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</si>
  <si>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</si>
  <si>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</si>
  <si>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</si>
  <si>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</si>
  <si>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</si>
  <si>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</si>
  <si>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</si>
  <si>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</si>
  <si>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</si>
  <si>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</si>
  <si>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</si>
  <si>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</si>
  <si>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</si>
  <si>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</si>
  <si>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</si>
  <si>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</si>
  <si>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</si>
  <si>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</si>
  <si>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</si>
  <si>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</si>
  <si>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</si>
  <si>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</si>
  <si>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</si>
  <si>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</si>
  <si>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</si>
  <si>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</si>
  <si>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</si>
  <si>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</si>
  <si>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</si>
  <si>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</si>
  <si>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</si>
  <si>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</si>
  <si>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</si>
  <si>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</si>
  <si>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</si>
  <si>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</si>
  <si>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</si>
  <si>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</si>
  <si>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</si>
  <si>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</si>
  <si>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</si>
  <si>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</si>
  <si>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</si>
  <si>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</si>
  <si>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</si>
  <si>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</si>
  <si>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</si>
  <si>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</si>
  <si>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</si>
  <si>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</si>
  <si>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</si>
  <si>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</si>
  <si>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</si>
  <si>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</si>
  <si>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</si>
  <si>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</si>
  <si>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</si>
  <si>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</si>
  <si>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</si>
  <si>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</si>
  <si>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</si>
  <si>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</si>
  <si>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</si>
  <si>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</si>
  <si>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</si>
  <si>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</si>
  <si>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</si>
  <si>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</si>
  <si>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</si>
  <si>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</si>
  <si>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</si>
  <si>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</si>
  <si>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</si>
  <si>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</si>
  <si>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</si>
  <si>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</si>
  <si>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</si>
  <si>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</si>
  <si>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</si>
  <si>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</si>
  <si>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</si>
  <si>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</si>
  <si>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</si>
  <si>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</si>
  <si>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</si>
  <si>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</si>
  <si>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</si>
  <si>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</si>
  <si>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</si>
  <si>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</si>
  <si>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</si>
  <si>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</si>
  <si>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</si>
  <si>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</si>
  <si>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</si>
  <si>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</si>
  <si>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</si>
  <si>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</si>
  <si>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</si>
  <si>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</si>
  <si>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</si>
  <si>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</si>
  <si>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</si>
  <si>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</si>
  <si>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</si>
  <si>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</si>
  <si>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</si>
  <si>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</si>
  <si>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</si>
  <si>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</si>
  <si>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</si>
  <si>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</si>
  <si>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</si>
  <si>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</si>
  <si>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</si>
  <si>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</si>
  <si>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</si>
  <si>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</si>
  <si>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</si>
  <si>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</si>
  <si>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</si>
  <si>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</si>
  <si>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</si>
  <si>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</si>
  <si>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</si>
  <si>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</si>
  <si>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</si>
  <si>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</si>
  <si>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</si>
  <si>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</si>
  <si>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</si>
  <si>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</si>
  <si>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</si>
  <si>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</si>
  <si>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</si>
  <si>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</si>
  <si>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</si>
  <si>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</si>
  <si>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</si>
  <si>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</si>
  <si>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</si>
  <si>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</si>
  <si>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</si>
  <si>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</si>
  <si>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</si>
  <si>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</si>
  <si>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</si>
  <si>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</si>
  <si>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</si>
  <si>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</si>
  <si>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</si>
  <si>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</si>
  <si>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</si>
  <si>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</si>
  <si>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</si>
  <si>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</si>
  <si>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</si>
  <si>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</si>
  <si>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</si>
  <si>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</si>
  <si>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</si>
  <si>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</si>
  <si>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</si>
  <si>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</si>
  <si>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</si>
  <si>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</si>
  <si>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</si>
  <si>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</si>
  <si>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</si>
  <si>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</si>
  <si>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</si>
  <si>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</si>
  <si>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</si>
  <si>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</si>
  <si>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</si>
  <si>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</si>
  <si>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</si>
  <si>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</si>
  <si>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</si>
  <si>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</si>
  <si>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</si>
  <si>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</si>
  <si>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</si>
  <si>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</si>
  <si>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</si>
  <si>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</si>
  <si>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</si>
  <si>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</si>
  <si>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</si>
  <si>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</si>
  <si>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</si>
  <si>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</si>
  <si>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</si>
  <si>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</si>
  <si>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</si>
  <si>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</si>
  <si>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</si>
  <si>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</si>
  <si>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</si>
  <si>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</si>
  <si>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</si>
  <si>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</si>
  <si>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</si>
  <si>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</si>
  <si>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</si>
  <si>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</si>
  <si>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</si>
  <si>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</si>
  <si>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</si>
  <si>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</si>
  <si>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</si>
  <si>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</si>
  <si>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</si>
  <si>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</si>
  <si>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</si>
  <si>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</si>
  <si>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</si>
  <si>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</si>
  <si>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</si>
  <si>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</si>
  <si>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</si>
  <si>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</si>
  <si>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</si>
  <si>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</si>
  <si>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</si>
  <si>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</si>
  <si>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</si>
  <si>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</si>
  <si>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</si>
  <si>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</si>
  <si>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</si>
  <si>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</si>
  <si>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</si>
  <si>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</si>
  <si>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</si>
  <si>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</si>
  <si>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</si>
  <si>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</si>
  <si>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</si>
  <si>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</si>
  <si>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</si>
  <si>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</si>
  <si>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</si>
  <si>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</si>
  <si>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</si>
  <si>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</si>
  <si>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</si>
  <si>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</si>
  <si>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</si>
  <si>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</si>
  <si>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</si>
  <si>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</si>
  <si>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</si>
  <si>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</si>
  <si>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</si>
  <si>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</si>
  <si>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</si>
  <si>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</si>
  <si>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</si>
  <si>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</si>
  <si>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</si>
  <si>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</si>
  <si>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</si>
  <si>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</si>
  <si>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</si>
  <si>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</si>
  <si>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</si>
  <si>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</si>
  <si>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</si>
  <si>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</si>
  <si>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</si>
  <si>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</si>
  <si>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</si>
  <si>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</si>
  <si>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</si>
  <si>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</si>
  <si>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</si>
  <si>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</si>
  <si>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</si>
  <si>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</si>
  <si>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</si>
  <si>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</si>
  <si>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</si>
  <si>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</si>
  <si>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</si>
  <si>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</si>
  <si>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</si>
  <si>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</si>
  <si>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</si>
  <si>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</si>
  <si>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</si>
  <si>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</si>
  <si>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</si>
  <si>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</si>
  <si>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</si>
  <si>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</si>
  <si>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</si>
  <si>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</si>
  <si>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</si>
  <si>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</si>
  <si>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</si>
  <si>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</si>
  <si>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</si>
  <si>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</si>
  <si>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</si>
  <si>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</si>
  <si>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</si>
  <si>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</si>
  <si>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</si>
  <si>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</si>
  <si>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</si>
  <si>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</si>
  <si>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</si>
  <si>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</si>
  <si>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</si>
  <si>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</si>
  <si>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</si>
  <si>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</si>
  <si>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</si>
  <si>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</si>
  <si>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</si>
  <si>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</si>
  <si>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</si>
  <si>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</si>
  <si>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</si>
  <si>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</si>
  <si>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</si>
  <si>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</si>
  <si>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</si>
  <si>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</si>
  <si>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</si>
  <si>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</si>
  <si>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</si>
  <si>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</si>
  <si>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</si>
  <si>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</si>
  <si>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</si>
  <si>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</si>
  <si>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</si>
  <si>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</si>
  <si>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</si>
  <si>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</si>
  <si>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</si>
  <si>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</si>
  <si>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</si>
  <si>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</si>
  <si>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</si>
  <si>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</si>
  <si>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</si>
  <si>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</si>
  <si>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</si>
  <si>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</si>
  <si>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</si>
  <si>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</si>
  <si>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</si>
  <si>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</si>
  <si>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</si>
  <si>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</si>
  <si>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</si>
  <si>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</si>
  <si>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</si>
  <si>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</si>
  <si>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</si>
  <si>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</si>
  <si>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</si>
  <si>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</si>
  <si>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</si>
  <si>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</si>
  <si>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</si>
  <si>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</si>
  <si>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</si>
  <si>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</si>
  <si>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</si>
  <si>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</si>
  <si>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</si>
  <si>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</si>
  <si>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</si>
  <si>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</si>
  <si>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</si>
  <si>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</si>
  <si>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</si>
  <si>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</si>
  <si>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</si>
  <si>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</si>
  <si>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</si>
  <si>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</si>
  <si>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</si>
  <si>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</si>
  <si>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</si>
  <si>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</si>
  <si>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</si>
  <si>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</si>
  <si>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</si>
  <si>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</si>
  <si>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</si>
  <si>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</si>
  <si>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</si>
  <si>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</si>
  <si>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</si>
  <si>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</si>
  <si>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</si>
  <si>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</si>
  <si>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</si>
  <si>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</si>
  <si>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</si>
  <si>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</si>
  <si>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</si>
  <si>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</si>
  <si>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</si>
  <si>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</si>
  <si>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</si>
  <si>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</si>
  <si>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</si>
  <si>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</si>
  <si>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</si>
  <si>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</si>
  <si>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</si>
  <si>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</si>
  <si>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</si>
  <si>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</si>
  <si>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</si>
  <si>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</si>
  <si>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</si>
  <si>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</si>
  <si>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</si>
  <si>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</si>
  <si>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</si>
  <si>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</si>
  <si>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</si>
  <si>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</si>
  <si>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</si>
  <si>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</si>
  <si>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</si>
  <si>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</si>
  <si>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</si>
  <si>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</si>
  <si>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</si>
  <si>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</si>
  <si>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</si>
  <si>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</si>
  <si>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</si>
  <si>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</si>
  <si>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</si>
  <si>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</si>
  <si>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</si>
  <si>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</si>
  <si>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</si>
  <si>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</si>
  <si>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</si>
  <si>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</si>
  <si>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</si>
  <si>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</si>
  <si>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</si>
  <si>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</si>
  <si>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</si>
  <si>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</si>
  <si>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</si>
  <si>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</si>
  <si>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</si>
  <si>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</si>
  <si>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</si>
  <si>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</si>
  <si>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</si>
  <si>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</si>
  <si>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</si>
  <si>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</si>
  <si>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</si>
  <si>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</si>
  <si>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</si>
  <si>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</si>
  <si>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</si>
  <si>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</si>
  <si>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</si>
  <si>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</si>
  <si>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</si>
  <si>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</si>
  <si>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</si>
  <si>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</si>
  <si>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</si>
  <si>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</si>
  <si>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</si>
  <si>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</si>
  <si>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</si>
  <si>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</si>
  <si>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</si>
  <si>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</si>
  <si>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</si>
  <si>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</si>
  <si>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</si>
  <si>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</si>
  <si>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</si>
  <si>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</si>
  <si>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</si>
  <si>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</si>
  <si>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</si>
  <si>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</si>
  <si>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</si>
  <si>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</si>
  <si>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</si>
  <si>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</si>
  <si>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</si>
  <si>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</si>
  <si>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</si>
  <si>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</si>
  <si>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</si>
  <si>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</si>
  <si>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</si>
  <si>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</si>
  <si>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</si>
  <si>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</si>
  <si>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</si>
  <si>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</si>
  <si>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</si>
  <si>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</si>
  <si>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</si>
  <si>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</si>
  <si>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</si>
  <si>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</si>
  <si>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</si>
  <si>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</si>
  <si>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</si>
  <si>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</si>
  <si>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</si>
  <si>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</si>
  <si>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</si>
  <si>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</si>
  <si>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</si>
  <si>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</si>
  <si>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</si>
  <si>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</si>
  <si>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</si>
  <si>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</si>
  <si>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</si>
  <si>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</si>
  <si>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</si>
  <si>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</si>
  <si>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</si>
  <si>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</si>
  <si>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</si>
  <si>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</si>
  <si>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</si>
  <si>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</si>
  <si>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</si>
  <si>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</si>
  <si>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</si>
  <si>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</si>
  <si>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</si>
  <si>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</si>
  <si>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</si>
  <si>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</si>
  <si>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</si>
  <si>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</si>
  <si>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</si>
  <si>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</si>
  <si>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</si>
  <si>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</si>
  <si>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</si>
  <si>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</si>
  <si>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</si>
  <si>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</si>
  <si>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</si>
  <si>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</si>
  <si>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</si>
  <si>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</si>
  <si>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</si>
  <si>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</si>
  <si>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</si>
  <si>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</si>
  <si>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</si>
  <si>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</si>
  <si>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</si>
  <si>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</si>
  <si>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</si>
  <si>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</si>
  <si>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</si>
  <si>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</si>
  <si>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</si>
  <si>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</si>
  <si>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</si>
  <si>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</si>
  <si>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</si>
  <si>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</si>
  <si>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</si>
  <si>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</si>
  <si>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</si>
  <si>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</si>
  <si>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</si>
  <si>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</si>
  <si>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</si>
  <si>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</si>
  <si>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</si>
  <si>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</si>
  <si>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</si>
  <si>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</si>
  <si>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</si>
  <si>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</si>
  <si>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</si>
  <si>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</si>
  <si>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</si>
  <si>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</si>
  <si>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</si>
  <si>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</si>
  <si>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</si>
  <si>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</si>
  <si>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</si>
  <si>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</si>
  <si>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</si>
  <si>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</si>
  <si>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</si>
  <si>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</si>
  <si>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</si>
  <si>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</si>
  <si>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</si>
  <si>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</si>
  <si>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</si>
  <si>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</si>
  <si>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</si>
  <si>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</si>
  <si>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</si>
  <si>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</si>
  <si>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</si>
  <si>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</si>
  <si>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</si>
  <si>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</si>
  <si>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</si>
  <si>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</si>
  <si>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</si>
  <si>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</si>
  <si>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</si>
  <si>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</si>
  <si>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</si>
  <si>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</si>
  <si>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</si>
  <si>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</si>
  <si>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</si>
  <si>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</si>
  <si>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</si>
  <si>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</si>
  <si>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</si>
  <si>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</si>
  <si>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</si>
  <si>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</si>
  <si>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</si>
  <si>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</si>
  <si>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</si>
  <si>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</si>
  <si>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</si>
  <si>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</si>
  <si>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</si>
  <si>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</si>
  <si>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</si>
  <si>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</si>
  <si>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</si>
  <si>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</si>
  <si>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</si>
  <si>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</si>
  <si>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</si>
  <si>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</si>
  <si>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</si>
  <si>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</si>
  <si>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</si>
  <si>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</si>
  <si>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</si>
  <si>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</si>
  <si>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</si>
  <si>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</si>
  <si>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</si>
  <si>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</si>
  <si>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</si>
  <si>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</si>
  <si>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</si>
  <si>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</si>
  <si>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</si>
  <si>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</si>
  <si>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</si>
  <si>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</si>
  <si>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</si>
  <si>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</si>
  <si>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</si>
  <si>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</si>
  <si>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</si>
  <si>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</si>
  <si>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</si>
  <si>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</si>
  <si>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</si>
  <si>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</si>
  <si>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</si>
  <si>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</si>
  <si>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</si>
  <si>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</si>
  <si>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</si>
  <si>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</si>
  <si>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</si>
  <si>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</si>
  <si>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</si>
  <si>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</si>
  <si>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</si>
  <si>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</si>
  <si>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</si>
  <si>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</si>
  <si>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</si>
  <si>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</si>
  <si>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</si>
  <si>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</si>
  <si>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</si>
  <si>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</si>
  <si>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</si>
  <si>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</si>
  <si>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</si>
  <si>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</si>
  <si>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</si>
  <si>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</si>
  <si>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</si>
  <si>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</si>
  <si>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</si>
  <si>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</si>
  <si>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</si>
  <si>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</si>
  <si>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</si>
  <si>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</si>
  <si>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</si>
  <si>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</si>
  <si>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</si>
  <si>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</si>
  <si>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</si>
  <si>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</si>
  <si>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</si>
  <si>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</si>
  <si>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</si>
  <si>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</si>
  <si>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</si>
  <si>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</si>
  <si>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</si>
  <si>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</si>
  <si>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</si>
  <si>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</si>
  <si>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</si>
  <si>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</si>
  <si>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</si>
  <si>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</si>
  <si>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</si>
  <si>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</si>
  <si>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</si>
  <si>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</si>
  <si>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</si>
  <si>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</si>
  <si>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</si>
  <si>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</si>
  <si>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</si>
  <si>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</si>
  <si>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</si>
  <si>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</si>
  <si>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</si>
  <si>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</si>
  <si>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</si>
  <si>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</si>
  <si>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</si>
  <si>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</si>
  <si>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</si>
  <si>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</si>
  <si>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</si>
  <si>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</si>
  <si>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</si>
  <si>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</si>
  <si>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</si>
  <si>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</si>
  <si>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</si>
  <si>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</si>
  <si>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</si>
  <si>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</si>
  <si>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</si>
  <si>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</si>
  <si>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</si>
  <si>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</si>
  <si>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</si>
  <si>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</si>
  <si>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</si>
  <si>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</si>
  <si>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</si>
  <si>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</si>
  <si>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</si>
  <si>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</si>
  <si>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</si>
  <si>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</si>
  <si>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</si>
  <si>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</si>
  <si>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</si>
  <si>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</si>
  <si>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</si>
  <si>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</si>
  <si>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</si>
  <si>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</si>
  <si>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</si>
  <si>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</si>
  <si>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</si>
  <si>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</si>
  <si>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</si>
  <si>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</si>
  <si>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</si>
  <si>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</si>
  <si>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</si>
  <si>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</si>
  <si>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</si>
  <si>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</si>
  <si>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</si>
  <si>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</si>
  <si>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</si>
  <si>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</si>
  <si>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</si>
  <si>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</si>
  <si>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</si>
  <si>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</si>
  <si>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</si>
  <si>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</si>
  <si>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</si>
  <si>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</si>
  <si>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</si>
  <si>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</si>
  <si>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</si>
  <si>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</si>
  <si>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</si>
  <si>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</si>
  <si>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</si>
  <si>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</si>
  <si>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</si>
  <si>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</si>
  <si>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</si>
  <si>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</si>
  <si>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</si>
  <si>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</si>
  <si>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</si>
  <si>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</si>
  <si>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</si>
  <si>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</si>
  <si>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</si>
  <si>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</si>
  <si>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</si>
  <si>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</si>
  <si>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</si>
  <si>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</si>
  <si>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</si>
  <si>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</si>
  <si>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</si>
  <si>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</si>
  <si>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</si>
  <si>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</si>
  <si>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</si>
  <si>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</si>
  <si>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</si>
  <si>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</si>
  <si>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</si>
  <si>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</si>
  <si>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</si>
  <si>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</si>
  <si>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</si>
  <si>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</si>
  <si>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</si>
  <si>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</si>
  <si>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</si>
  <si>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</si>
  <si>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</si>
  <si>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</si>
  <si>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</si>
  <si>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</si>
  <si>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</si>
  <si>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</si>
  <si>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</si>
  <si>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</si>
  <si>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</si>
  <si>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</si>
  <si>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</si>
  <si>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</si>
  <si>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</si>
  <si>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</si>
  <si>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</si>
  <si>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</si>
  <si>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</si>
  <si>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</si>
  <si>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</si>
  <si>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</si>
  <si>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</si>
  <si>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</si>
  <si>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</si>
  <si>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</si>
  <si>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</si>
  <si>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</si>
  <si>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</si>
  <si>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</si>
  <si>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</si>
  <si>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</si>
  <si>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</si>
  <si>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</si>
  <si>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</si>
  <si>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</si>
  <si>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</si>
  <si>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</si>
  <si>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</si>
  <si>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</si>
  <si>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</si>
  <si>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</si>
  <si>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</si>
  <si>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</si>
  <si>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</si>
  <si>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</si>
  <si>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</si>
  <si>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</si>
  <si>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</si>
  <si>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</si>
  <si>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</si>
  <si>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</si>
  <si>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</si>
  <si>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</si>
  <si>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</si>
  <si>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</si>
  <si>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</si>
  <si>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</si>
  <si>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</si>
  <si>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</si>
  <si>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</si>
  <si>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</si>
  <si>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</si>
  <si>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</si>
  <si>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</si>
  <si>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</si>
  <si>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</si>
  <si>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</si>
  <si>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</si>
  <si>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</si>
  <si>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</si>
  <si>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</si>
  <si>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</si>
  <si>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</si>
  <si>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</si>
  <si>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</si>
  <si>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</si>
  <si>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</si>
  <si>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</si>
  <si>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</si>
  <si>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</si>
  <si>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</si>
  <si>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</si>
  <si>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</si>
  <si>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</si>
  <si>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</si>
  <si>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</si>
  <si>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</si>
  <si>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</si>
  <si>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</si>
  <si>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</si>
  <si>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</si>
  <si>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</si>
  <si>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</si>
  <si>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</si>
  <si>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</si>
  <si>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</si>
  <si>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</si>
  <si>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</si>
  <si>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</si>
  <si>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</si>
  <si>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</si>
  <si>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</si>
  <si>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</si>
  <si>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</si>
  <si>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</si>
  <si>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</si>
  <si>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</si>
  <si>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</si>
  <si>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</si>
  <si>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</si>
  <si>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</si>
  <si>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</si>
  <si>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</si>
  <si>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</si>
  <si>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</si>
  <si>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</si>
  <si>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</si>
  <si>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</si>
  <si>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</si>
  <si>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</si>
  <si>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</si>
  <si>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</si>
  <si>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</si>
  <si>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</si>
  <si>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</si>
  <si>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</si>
  <si>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</si>
  <si>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</si>
  <si>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</si>
  <si>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</si>
  <si>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</si>
  <si>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</si>
  <si>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</si>
  <si>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</si>
  <si>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</si>
  <si>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</si>
  <si>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</si>
  <si>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</si>
  <si>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</si>
  <si>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</si>
  <si>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</si>
  <si>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</si>
  <si>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</si>
  <si>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</si>
  <si>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</si>
  <si>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</si>
  <si>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</si>
  <si>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</si>
  <si>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</si>
  <si>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</si>
  <si>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</si>
  <si>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</si>
  <si>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</si>
  <si>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</si>
  <si>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</si>
  <si>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</si>
  <si>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</si>
  <si>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</si>
  <si>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</si>
  <si>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</si>
  <si>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</si>
  <si>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</si>
  <si>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</si>
  <si>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</si>
  <si>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</si>
  <si>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</si>
  <si>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</si>
  <si>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</si>
  <si>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</si>
  <si>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</si>
  <si>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</si>
  <si>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</si>
  <si>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</si>
  <si>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</si>
  <si>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</si>
  <si>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</si>
  <si>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</si>
  <si>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</si>
  <si>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</si>
  <si>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</si>
  <si>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</si>
  <si>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</si>
  <si>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</si>
  <si>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</si>
  <si>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</si>
  <si>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</si>
  <si>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</si>
  <si>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</si>
  <si>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</si>
  <si>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</si>
  <si>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</si>
  <si>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</si>
  <si>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</si>
  <si>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</si>
  <si>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</si>
  <si>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</si>
  <si>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</si>
  <si>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</si>
  <si>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</si>
  <si>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</si>
  <si>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</si>
  <si>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</si>
  <si>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</si>
  <si>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</si>
  <si>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</si>
  <si>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</si>
  <si>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</si>
  <si>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</si>
  <si>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</si>
  <si>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</si>
  <si>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</si>
  <si>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</si>
  <si>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</si>
  <si>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</si>
  <si>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</si>
  <si>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</si>
  <si>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</si>
  <si>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</si>
  <si>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</si>
  <si>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</si>
  <si>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</si>
  <si>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</si>
  <si>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</si>
  <si>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</si>
  <si>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</si>
  <si>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</si>
  <si>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</si>
  <si>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</si>
  <si>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</si>
  <si>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</si>
  <si>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</si>
  <si>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</si>
  <si>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</si>
  <si>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</si>
  <si>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</si>
  <si>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</si>
  <si>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</si>
  <si>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</si>
  <si>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</si>
  <si>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</si>
  <si>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</si>
  <si>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</si>
  <si>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</si>
  <si>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</si>
  <si>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</si>
  <si>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</si>
  <si>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</si>
  <si>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</si>
  <si>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</si>
  <si>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</si>
  <si>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</si>
  <si>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</si>
  <si>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</si>
  <si>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</si>
  <si>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</si>
  <si>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</si>
  <si>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</si>
  <si>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</si>
  <si>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</si>
  <si>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</si>
  <si>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</si>
  <si>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</si>
  <si>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</si>
  <si>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</si>
  <si>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</si>
  <si>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</si>
  <si>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</si>
  <si>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</si>
  <si>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</si>
  <si>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</si>
  <si>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</si>
  <si>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</si>
  <si>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</si>
  <si>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</si>
  <si>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</si>
  <si>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</si>
  <si>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</si>
  <si>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</si>
  <si>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</si>
  <si>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</si>
  <si>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</si>
  <si>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</si>
  <si>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</si>
  <si>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</si>
  <si>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</si>
  <si>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</si>
  <si>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</si>
  <si>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</si>
  <si>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</si>
  <si>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</si>
  <si>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</si>
  <si>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</si>
  <si>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</si>
  <si>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</si>
  <si>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</si>
  <si>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</si>
  <si>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</si>
  <si>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</si>
  <si>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</si>
  <si>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</si>
  <si>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</si>
  <si>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</si>
  <si>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</si>
  <si>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</si>
  <si>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</si>
  <si>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</si>
  <si>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</si>
  <si>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</si>
  <si>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</si>
  <si>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</si>
  <si>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</si>
  <si>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</si>
  <si>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</si>
  <si>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</si>
  <si>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</si>
  <si>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</si>
  <si>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</si>
  <si>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</si>
  <si>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</si>
  <si>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</si>
  <si>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</si>
  <si>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</si>
  <si>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</si>
  <si>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</si>
  <si>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</si>
  <si>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</si>
  <si>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</si>
  <si>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</si>
  <si>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</si>
  <si>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</si>
  <si>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</si>
  <si>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</si>
  <si>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</si>
  <si>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</si>
  <si>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</si>
  <si>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</si>
  <si>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</si>
  <si>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</si>
  <si>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</si>
  <si>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</si>
  <si>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</si>
  <si>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</si>
  <si>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</si>
  <si>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</si>
  <si>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</si>
  <si>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</si>
  <si>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</si>
  <si>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</si>
  <si>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</si>
  <si>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</si>
  <si>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</si>
  <si>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</si>
  <si>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</si>
  <si>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</si>
  <si>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</si>
  <si>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</si>
  <si>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</si>
  <si>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</si>
  <si>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</si>
  <si>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</si>
  <si>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</si>
  <si>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</si>
  <si>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</si>
  <si>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</si>
  <si>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</si>
  <si>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</si>
  <si>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</si>
  <si>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</si>
  <si>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</si>
  <si>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</si>
  <si>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</si>
  <si>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</si>
  <si>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</si>
  <si>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</si>
  <si>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</si>
  <si>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</si>
  <si>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</si>
  <si>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</si>
  <si>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</si>
  <si>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</si>
  <si>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</si>
  <si>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</si>
  <si>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</si>
  <si>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</si>
  <si>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</si>
  <si>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</si>
  <si>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</si>
  <si>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</si>
  <si>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</si>
  <si>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</si>
  <si>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</si>
  <si>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</si>
  <si>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</si>
  <si>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</si>
  <si>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</si>
  <si>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</si>
  <si>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</si>
  <si>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</si>
  <si>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</si>
  <si>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</si>
  <si>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</si>
  <si>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</si>
  <si>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</si>
  <si>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</si>
  <si>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</si>
  <si>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</si>
  <si>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</si>
  <si>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</si>
  <si>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</si>
  <si>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</si>
  <si>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</si>
  <si>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</si>
  <si>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</si>
  <si>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</si>
  <si>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</si>
  <si>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</si>
  <si>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</si>
  <si>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</si>
  <si>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</si>
  <si>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</si>
  <si>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</si>
  <si>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</si>
  <si>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</si>
  <si>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</si>
  <si>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</si>
  <si>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</si>
  <si>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</si>
  <si>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</si>
  <si>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</si>
  <si>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</si>
  <si>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</si>
  <si>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</si>
  <si>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</si>
  <si>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</si>
  <si>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</si>
  <si>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</si>
  <si>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</si>
  <si>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</si>
  <si>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</si>
  <si>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</si>
  <si>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</si>
  <si>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</si>
  <si>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</si>
  <si>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</si>
  <si>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</si>
  <si>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</si>
  <si>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</si>
  <si>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</si>
  <si>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</si>
  <si>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</si>
  <si>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</si>
  <si>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</si>
  <si>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</si>
  <si>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</si>
  <si>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</si>
  <si>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</si>
  <si>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</si>
  <si>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</si>
  <si>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</si>
  <si>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</si>
  <si>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</si>
  <si>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</si>
  <si>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</si>
  <si>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</si>
  <si>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</si>
  <si>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</si>
  <si>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</si>
  <si>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</si>
  <si>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</si>
  <si>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</si>
  <si>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</si>
  <si>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</si>
  <si>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</si>
  <si>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</si>
  <si>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</si>
  <si>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</si>
  <si>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</si>
  <si>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</si>
  <si>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</si>
  <si>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</si>
  <si>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</si>
  <si>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</si>
  <si>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</si>
  <si>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</si>
  <si>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</si>
  <si>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</si>
  <si>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</si>
  <si>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</si>
  <si>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</si>
  <si>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</si>
  <si>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</si>
  <si>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</si>
  <si>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</si>
  <si>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</si>
  <si>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</si>
  <si>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</si>
  <si>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</si>
  <si>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</si>
  <si>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</si>
  <si>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</si>
  <si>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</si>
  <si>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</si>
  <si>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</si>
  <si>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</si>
  <si>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</si>
  <si>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</si>
  <si>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</si>
  <si>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</si>
  <si>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</si>
  <si>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</si>
  <si>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</si>
  <si>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</si>
  <si>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</si>
  <si>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</si>
  <si>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</si>
  <si>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</si>
  <si>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</si>
  <si>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</si>
  <si>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</si>
  <si>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</si>
  <si>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</si>
  <si>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</si>
  <si>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</si>
  <si>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</si>
  <si>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</si>
  <si>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</si>
  <si>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</si>
  <si>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</si>
  <si>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</si>
  <si>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</si>
  <si>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</si>
  <si>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</si>
  <si>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</si>
  <si>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</si>
  <si>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</si>
  <si>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</si>
  <si>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</si>
  <si>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</si>
  <si>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</si>
  <si>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</si>
  <si>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</si>
  <si>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</si>
  <si>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</si>
  <si>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</si>
  <si>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</si>
  <si>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</si>
  <si>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</si>
  <si>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</si>
  <si>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</si>
  <si>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</si>
  <si>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</si>
  <si>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</si>
  <si>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</si>
  <si>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</si>
  <si>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</si>
  <si>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</si>
  <si>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</si>
  <si>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</si>
  <si>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</si>
  <si>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</si>
  <si>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</si>
  <si>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</si>
  <si>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</si>
  <si>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</si>
  <si>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</si>
  <si>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</si>
  <si>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</si>
  <si>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</si>
  <si>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</si>
  <si>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</si>
  <si>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</si>
  <si>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</si>
  <si>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</si>
  <si>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</si>
  <si>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</si>
  <si>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</si>
  <si>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</si>
  <si>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</si>
  <si>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</si>
  <si>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</si>
  <si>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</si>
  <si>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</si>
  <si>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</si>
  <si>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</si>
  <si>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</si>
  <si>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</si>
  <si>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</si>
  <si>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</si>
  <si>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</si>
  <si>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</si>
  <si>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</si>
  <si>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</si>
  <si>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</si>
  <si>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</si>
  <si>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</si>
  <si>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</si>
  <si>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</si>
  <si>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</si>
  <si>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</si>
  <si>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</si>
  <si>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</si>
  <si>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</si>
  <si>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</si>
  <si>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</si>
  <si>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</si>
  <si>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</si>
  <si>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</si>
  <si>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</si>
  <si>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</si>
  <si>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</si>
  <si>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</si>
  <si>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</si>
  <si>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</si>
  <si>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</si>
  <si>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</si>
  <si>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</si>
  <si>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</si>
  <si>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</si>
  <si>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</si>
  <si>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</si>
  <si>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</si>
  <si>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</si>
  <si>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</si>
  <si>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</si>
  <si>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</si>
  <si>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</si>
  <si>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</si>
  <si>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</si>
  <si>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</si>
  <si>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</si>
  <si>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</si>
  <si>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</si>
  <si>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</si>
  <si>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</si>
  <si>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</si>
  <si>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</si>
  <si>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</si>
  <si>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</si>
  <si>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</si>
  <si>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</si>
  <si>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</si>
  <si>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</si>
  <si>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</si>
  <si>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</si>
  <si>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</si>
  <si>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</si>
  <si>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</si>
  <si>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</si>
  <si>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</si>
  <si>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</si>
  <si>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</si>
  <si>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</si>
  <si>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</si>
  <si>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</si>
  <si>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</si>
  <si>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</si>
  <si>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</si>
  <si>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</si>
  <si>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</si>
  <si>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</si>
  <si>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</si>
  <si>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</si>
  <si>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</si>
  <si>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</si>
  <si>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</si>
  <si>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</si>
  <si>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</si>
  <si>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</si>
  <si>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</si>
  <si>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</si>
  <si>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</si>
  <si>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</si>
  <si>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</si>
  <si>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</si>
  <si>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</si>
  <si>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</si>
  <si>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</si>
  <si>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</si>
  <si>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</si>
  <si>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</si>
  <si>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</si>
  <si>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</si>
  <si>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</si>
  <si>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</si>
  <si>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</si>
  <si>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</si>
  <si>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</si>
  <si>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</si>
  <si>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</si>
  <si>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</si>
  <si>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</si>
  <si>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</si>
  <si>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</si>
  <si>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</si>
  <si>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</si>
  <si>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</si>
  <si>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</si>
  <si>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</si>
  <si>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</si>
  <si>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</si>
  <si>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</si>
  <si>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</si>
  <si>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</si>
  <si>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</si>
  <si>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</si>
  <si>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</si>
  <si>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</si>
  <si>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</si>
  <si>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</si>
  <si>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</si>
  <si>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</si>
  <si>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</si>
  <si>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</si>
  <si>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</si>
  <si>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</si>
  <si>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</si>
  <si>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</si>
  <si>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</si>
  <si>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</si>
  <si>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</si>
  <si>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</si>
  <si>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</si>
  <si>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</si>
  <si>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</si>
  <si>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</si>
  <si>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</si>
  <si>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</si>
  <si>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</si>
  <si>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</si>
  <si>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</si>
  <si>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</si>
  <si>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</si>
  <si>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</si>
  <si>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</si>
  <si>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</si>
  <si>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</si>
  <si>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</si>
  <si>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</si>
  <si>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</si>
  <si>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</si>
  <si>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</si>
  <si>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</si>
  <si>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</si>
  <si>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</si>
  <si>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</si>
  <si>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</si>
  <si>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</si>
  <si>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</si>
  <si>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</si>
  <si>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</si>
  <si>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</si>
  <si>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</si>
  <si>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</si>
  <si>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</si>
  <si>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</si>
  <si>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</si>
  <si>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</si>
  <si>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</si>
  <si>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</si>
  <si>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</si>
  <si>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</si>
  <si>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</si>
  <si>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</si>
  <si>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</si>
  <si>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</si>
  <si>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</si>
  <si>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</si>
  <si>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</si>
  <si>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</si>
  <si>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</si>
  <si>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</si>
  <si>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</si>
  <si>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</si>
  <si>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</si>
  <si>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</si>
  <si>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</si>
  <si>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</si>
  <si>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</si>
  <si>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</si>
  <si>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</si>
  <si>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</si>
  <si>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</si>
  <si>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</si>
  <si>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</si>
  <si>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</si>
  <si>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</si>
  <si>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</si>
  <si>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</si>
  <si>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</si>
  <si>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</si>
  <si>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</si>
  <si>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</si>
  <si>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</si>
  <si>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</si>
  <si>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</si>
  <si>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</si>
  <si>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</si>
  <si>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</si>
  <si>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</si>
  <si>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</si>
  <si>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</si>
  <si>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</si>
  <si>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</si>
  <si>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</si>
  <si>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</si>
  <si>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</si>
  <si>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</si>
  <si>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</si>
  <si>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</si>
  <si>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</si>
  <si>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</si>
  <si>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</si>
  <si>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</si>
  <si>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</si>
  <si>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</si>
  <si>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</si>
  <si>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</si>
  <si>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</si>
  <si>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</si>
  <si>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</si>
  <si>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</si>
  <si>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</si>
  <si>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</si>
  <si>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</si>
  <si>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</si>
  <si>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</si>
  <si>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</si>
  <si>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</si>
  <si>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</si>
  <si>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</si>
  <si>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</si>
  <si>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</si>
  <si>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</si>
  <si>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</si>
  <si>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</si>
  <si>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</si>
  <si>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</si>
  <si>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</si>
  <si>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</si>
  <si>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</si>
  <si>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</si>
  <si>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</si>
  <si>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</si>
  <si>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</si>
  <si>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</si>
  <si>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</si>
  <si>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</si>
  <si>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</si>
  <si>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</si>
  <si>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</si>
  <si>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</si>
  <si>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</si>
  <si>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</si>
  <si>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</si>
  <si>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</si>
  <si>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</si>
  <si>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</si>
  <si>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</si>
  <si>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</si>
  <si>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</si>
  <si>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</si>
  <si>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</si>
  <si>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</si>
  <si>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</si>
  <si>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</si>
  <si>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</si>
  <si>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</si>
  <si>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</si>
  <si>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</si>
  <si>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</si>
  <si>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</si>
  <si>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</si>
  <si>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</si>
  <si>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</si>
  <si>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</si>
  <si>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</si>
  <si>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</si>
  <si>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</si>
  <si>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</si>
  <si>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</si>
  <si>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</si>
  <si>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</si>
  <si>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</si>
  <si>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</si>
  <si>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</si>
  <si>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</si>
  <si>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</si>
  <si>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</si>
  <si>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</si>
  <si>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</si>
  <si>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</si>
  <si>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</si>
  <si>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</si>
  <si>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</si>
  <si>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</si>
  <si>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</si>
  <si>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</si>
  <si>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</si>
  <si>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</si>
  <si>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</si>
  <si>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</si>
  <si>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</si>
  <si>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</si>
  <si>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</si>
  <si>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</si>
  <si>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</si>
  <si>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</si>
  <si>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</si>
  <si>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</si>
  <si>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</si>
  <si>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</si>
  <si>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</si>
  <si>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</si>
  <si>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</si>
  <si>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</si>
  <si>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</si>
  <si>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</si>
  <si>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</si>
  <si>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</si>
  <si>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</si>
  <si>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</si>
  <si>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</si>
  <si>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</si>
  <si>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</si>
  <si>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</si>
  <si>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</si>
  <si>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</si>
  <si>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</si>
  <si>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</si>
  <si>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</si>
  <si>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</si>
  <si>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</si>
  <si>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</si>
  <si>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</si>
  <si>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</si>
  <si>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</si>
  <si>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</si>
  <si>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</si>
  <si>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</si>
  <si>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</si>
  <si>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</si>
  <si>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</si>
  <si>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</si>
  <si>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</si>
  <si>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</si>
  <si>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</si>
  <si>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</si>
  <si>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</si>
  <si>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</si>
  <si>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</si>
  <si>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</si>
  <si>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</si>
  <si>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</si>
  <si>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</si>
  <si>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</si>
  <si>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</si>
  <si>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</si>
  <si>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</si>
  <si>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</si>
  <si>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</si>
  <si>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</si>
  <si>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</si>
  <si>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</si>
  <si>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</si>
  <si>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</si>
  <si>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</si>
  <si>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</si>
  <si>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</si>
  <si>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</si>
  <si>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</si>
  <si>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</si>
  <si>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</si>
  <si>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</si>
  <si>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</si>
  <si>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</si>
  <si>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</si>
  <si>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</si>
  <si>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</si>
  <si>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</si>
  <si>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</si>
  <si>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</si>
  <si>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</si>
  <si>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</si>
  <si>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</si>
  <si>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</si>
  <si>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</si>
  <si>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</si>
  <si>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</si>
  <si>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</si>
  <si>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</si>
  <si>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</si>
  <si>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</si>
  <si>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</si>
  <si>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</si>
  <si>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</si>
  <si>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</si>
  <si>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</si>
  <si>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</si>
  <si>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</si>
  <si>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</si>
  <si>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</si>
  <si>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</si>
  <si>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</si>
  <si>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</si>
  <si>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</si>
  <si>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</si>
  <si>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</si>
  <si>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</si>
  <si>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</si>
  <si>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</si>
  <si>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</si>
  <si>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</si>
  <si>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</si>
  <si>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</si>
  <si>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</si>
  <si>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</si>
  <si>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</si>
  <si>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</si>
  <si>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</si>
  <si>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</si>
  <si>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</si>
  <si>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</si>
  <si>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</si>
  <si>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</si>
  <si>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</si>
  <si>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</si>
  <si>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</si>
  <si>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</si>
  <si>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</si>
  <si>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</si>
  <si>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</si>
  <si>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</si>
  <si>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</si>
  <si>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</si>
  <si>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</si>
  <si>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</si>
  <si>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</si>
  <si>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</si>
  <si>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</si>
  <si>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</si>
  <si>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</si>
  <si>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</si>
  <si>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</si>
  <si>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</si>
  <si>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</si>
  <si>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</si>
  <si>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</si>
  <si>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</si>
  <si>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</si>
  <si>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</si>
  <si>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</si>
  <si>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</si>
  <si>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</si>
  <si>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</si>
  <si>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</si>
  <si>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</si>
  <si>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</si>
  <si>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</si>
  <si>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</si>
  <si>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</si>
  <si>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</si>
  <si>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</si>
  <si>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</si>
  <si>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</si>
  <si>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</si>
  <si>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</si>
  <si>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</si>
  <si>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</si>
  <si>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</si>
  <si>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</si>
  <si>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</si>
  <si>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</si>
  <si>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</si>
  <si>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</si>
  <si>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</si>
  <si>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</si>
  <si>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</si>
  <si>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</si>
  <si>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</si>
  <si>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</si>
  <si>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</si>
  <si>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</si>
  <si>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</si>
  <si>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</si>
  <si>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</si>
  <si>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</si>
  <si>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</si>
  <si>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</si>
  <si>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</si>
  <si>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</si>
  <si>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</si>
  <si>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</si>
  <si>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</si>
  <si>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</si>
  <si>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</si>
  <si>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</si>
  <si>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</si>
  <si>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</si>
  <si>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</si>
  <si>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</si>
  <si>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</si>
  <si>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</si>
  <si>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</si>
  <si>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</si>
  <si>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</si>
  <si>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</si>
  <si>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</si>
  <si>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</si>
  <si>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</si>
  <si>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</si>
  <si>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</si>
  <si>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</si>
  <si>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</si>
  <si>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</si>
  <si>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</si>
  <si>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</si>
  <si>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</si>
  <si>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</si>
  <si>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</si>
  <si>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</si>
  <si>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</si>
  <si>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</si>
  <si>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</si>
  <si>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</si>
  <si>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</si>
  <si>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</si>
  <si>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</si>
  <si>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</si>
  <si>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</si>
  <si>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</si>
  <si>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</si>
  <si>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</si>
  <si>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</si>
  <si>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</si>
  <si>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</si>
  <si>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</si>
  <si>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</si>
  <si>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</si>
  <si>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</si>
  <si>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</si>
  <si>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</si>
  <si>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</si>
  <si>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</si>
  <si>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</si>
  <si>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</si>
  <si>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</si>
  <si>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</si>
  <si>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</si>
  <si>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</si>
  <si>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</si>
  <si>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</si>
  <si>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</si>
  <si>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</si>
  <si>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</si>
  <si>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</si>
  <si>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</si>
  <si>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</si>
  <si>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</si>
  <si>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</si>
  <si>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</si>
  <si>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</si>
  <si>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</si>
  <si>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</si>
  <si>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</si>
  <si>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</si>
  <si>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</si>
  <si>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</si>
  <si>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</si>
  <si>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</si>
  <si>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</si>
  <si>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</si>
  <si>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</si>
  <si>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</si>
  <si>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</si>
  <si>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</si>
  <si>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</si>
  <si>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</si>
  <si>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</si>
  <si>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</si>
  <si>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</si>
  <si>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</si>
  <si>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</si>
  <si>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</si>
  <si>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</si>
  <si>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</si>
  <si>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</si>
  <si>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</si>
  <si>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</si>
  <si>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</si>
  <si>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</si>
  <si>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</si>
  <si>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</si>
  <si>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</si>
  <si>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</si>
  <si>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</si>
  <si>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</si>
  <si>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</si>
  <si>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</si>
  <si>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</si>
  <si>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</si>
  <si>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</si>
  <si>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</si>
  <si>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</si>
  <si>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</si>
  <si>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</si>
  <si>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</si>
  <si>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</si>
  <si>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</si>
  <si>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</si>
  <si>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</si>
  <si>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</si>
  <si>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</si>
  <si>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</si>
  <si>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</si>
  <si>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</si>
  <si>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</si>
  <si>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</si>
  <si>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</si>
  <si>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</si>
  <si>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</si>
  <si>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</si>
  <si>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</si>
  <si>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</si>
  <si>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</si>
  <si>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</si>
  <si>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</si>
  <si>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</si>
  <si>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</si>
  <si>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</si>
  <si>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</si>
  <si>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</si>
  <si>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</si>
  <si>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</si>
  <si>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</si>
  <si>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</si>
  <si>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</si>
  <si>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</si>
  <si>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</si>
  <si>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</si>
  <si>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</si>
  <si>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</si>
  <si>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</si>
  <si>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</si>
  <si>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</si>
  <si>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</si>
  <si>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</si>
  <si>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</si>
  <si>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</si>
  <si>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</si>
  <si>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</si>
  <si>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</si>
  <si>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</si>
  <si>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</si>
  <si>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</si>
  <si>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</si>
  <si>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</si>
  <si>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</si>
  <si>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</si>
  <si>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</si>
  <si>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</si>
  <si>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</si>
  <si>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</si>
  <si>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</si>
  <si>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</si>
  <si>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</si>
  <si>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</si>
  <si>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</si>
  <si>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</si>
  <si>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</si>
  <si>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</si>
  <si>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</si>
  <si>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</si>
  <si>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</si>
  <si>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</si>
  <si>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</si>
  <si>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</si>
  <si>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</si>
  <si>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</si>
  <si>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</si>
  <si>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</si>
  <si>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</si>
  <si>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</si>
  <si>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</si>
  <si>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</si>
  <si>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</si>
  <si>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</si>
  <si>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</si>
  <si>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</si>
  <si>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</si>
  <si>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</si>
  <si>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</si>
  <si>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</si>
  <si>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</si>
  <si>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</si>
  <si>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</si>
  <si>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</si>
  <si>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</si>
  <si>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</si>
  <si>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</si>
  <si>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</si>
  <si>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</si>
  <si>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</si>
  <si>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</si>
  <si>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</si>
  <si>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</si>
  <si>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</si>
  <si>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</si>
  <si>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</si>
  <si>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</si>
  <si>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</si>
  <si>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</si>
  <si>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</si>
  <si>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</si>
  <si>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</si>
  <si>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</si>
  <si>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</si>
  <si>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</si>
  <si>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</si>
  <si>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</si>
  <si>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</si>
  <si>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</si>
  <si>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</si>
  <si>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</si>
  <si>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</si>
  <si>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</si>
  <si>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</si>
  <si>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</si>
  <si>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</si>
  <si>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</si>
  <si>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</si>
  <si>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</si>
  <si>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</si>
  <si>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</si>
  <si>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</si>
  <si>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</si>
  <si>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</si>
  <si>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</si>
  <si>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</si>
  <si>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</si>
  <si>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</si>
  <si>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</si>
  <si>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</si>
  <si>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</si>
  <si>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</si>
  <si>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</si>
  <si>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</si>
  <si>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</si>
  <si>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</si>
  <si>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</si>
  <si>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</si>
  <si>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</si>
  <si>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</si>
  <si>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</si>
  <si>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</si>
  <si>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</si>
  <si>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</si>
  <si>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</si>
  <si>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</si>
  <si>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</si>
  <si>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</si>
  <si>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</si>
  <si>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</si>
  <si>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</si>
  <si>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</si>
  <si>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</si>
  <si>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</si>
  <si>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</si>
  <si>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</si>
  <si>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</si>
  <si>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</si>
  <si>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</si>
  <si>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</si>
  <si>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</si>
  <si>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</si>
  <si>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</si>
  <si>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</si>
  <si>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</si>
  <si>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</si>
  <si>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</si>
  <si>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</si>
  <si>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</si>
  <si>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</si>
  <si>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</si>
  <si>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</si>
  <si>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</si>
  <si>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</si>
  <si>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</si>
  <si>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</si>
  <si>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</si>
  <si>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</si>
  <si>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</si>
  <si>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</si>
  <si>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</si>
  <si>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</si>
  <si>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</si>
  <si>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</si>
  <si>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</si>
  <si>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</si>
  <si>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</si>
  <si>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</si>
  <si>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</si>
  <si>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</si>
  <si>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</si>
  <si>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</si>
  <si>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</si>
  <si>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</si>
  <si>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</si>
  <si>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</si>
  <si>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</si>
  <si>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</si>
  <si>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</si>
  <si>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</si>
  <si>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</si>
  <si>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</si>
  <si>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</si>
  <si>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</si>
  <si>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</si>
  <si>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</si>
  <si>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</si>
  <si>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</si>
  <si>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</si>
  <si>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</si>
  <si>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</si>
  <si>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</si>
  <si>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</si>
  <si>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</si>
  <si>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</si>
  <si>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</si>
  <si>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</si>
  <si>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</si>
  <si>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</si>
  <si>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</si>
  <si>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</si>
  <si>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</si>
  <si>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</si>
  <si>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</si>
  <si>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</si>
  <si>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</si>
  <si>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</si>
  <si>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</si>
  <si>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</si>
  <si>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</si>
  <si>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</si>
  <si>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</si>
  <si>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</si>
  <si>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</si>
  <si>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</si>
  <si>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</si>
  <si>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</si>
  <si>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</si>
  <si>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</si>
  <si>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</si>
  <si>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</si>
  <si>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</si>
  <si>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</si>
  <si>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</si>
  <si>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</si>
  <si>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</si>
  <si>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</si>
  <si>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</si>
  <si>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</si>
  <si>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</si>
  <si>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</si>
  <si>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</si>
  <si>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</si>
  <si>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</si>
  <si>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</si>
  <si>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</si>
  <si>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</si>
  <si>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</si>
  <si>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</si>
  <si>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</si>
  <si>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</si>
  <si>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</si>
  <si>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</si>
  <si>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</si>
  <si>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</si>
  <si>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</si>
  <si>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</si>
  <si>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</si>
  <si>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</si>
  <si>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</si>
  <si>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</si>
  <si>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</si>
  <si>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</si>
  <si>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</si>
  <si>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</si>
  <si>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</si>
  <si>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</si>
  <si>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</si>
  <si>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</si>
  <si>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</si>
  <si>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</si>
  <si>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</si>
  <si>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</si>
  <si>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</si>
  <si>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</si>
  <si>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</si>
  <si>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</si>
  <si>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</si>
  <si>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</si>
  <si>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</si>
  <si>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</si>
  <si>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</si>
  <si>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</si>
  <si>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</si>
  <si>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</si>
  <si>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</si>
  <si>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</si>
  <si>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</si>
  <si>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</si>
  <si>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</si>
  <si>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</si>
  <si>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</si>
  <si>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</si>
  <si>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</si>
  <si>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</si>
  <si>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</si>
  <si>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</si>
  <si>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</si>
  <si>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</si>
  <si>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</si>
  <si>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</si>
  <si>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</si>
  <si>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</si>
  <si>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</si>
  <si>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</si>
  <si>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</si>
  <si>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</si>
  <si>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</si>
  <si>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</si>
  <si>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</si>
  <si>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</si>
  <si>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</si>
  <si>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</si>
  <si>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</si>
  <si>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</si>
  <si>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</si>
  <si>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</si>
  <si>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</si>
  <si>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</si>
  <si>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</si>
  <si>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</si>
  <si>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</si>
  <si>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</si>
  <si>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</si>
  <si>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</si>
  <si>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</si>
  <si>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</si>
  <si>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</si>
  <si>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</si>
  <si>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</si>
  <si>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</si>
  <si>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</si>
  <si>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</si>
  <si>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</si>
  <si>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</si>
  <si>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</si>
  <si>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</si>
  <si>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</si>
  <si>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</si>
  <si>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</si>
  <si>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</si>
  <si>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</si>
  <si>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</si>
  <si>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</si>
  <si>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</si>
  <si>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</si>
  <si>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</si>
  <si>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</si>
  <si>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</si>
  <si>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</si>
  <si>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</si>
  <si>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</si>
  <si>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</si>
  <si>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</si>
  <si>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</si>
  <si>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</si>
  <si>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</si>
  <si>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</si>
  <si>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</si>
  <si>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</si>
  <si>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</si>
  <si>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</si>
  <si>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</si>
  <si>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</si>
  <si>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</si>
  <si>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</si>
  <si>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</si>
  <si>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</si>
  <si>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</si>
  <si>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</si>
  <si>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</si>
  <si>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</si>
  <si>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</si>
  <si>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</si>
  <si>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</si>
  <si>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</si>
  <si>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</si>
  <si>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</si>
  <si>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</si>
  <si>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</si>
  <si>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</si>
  <si>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</si>
  <si>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</si>
  <si>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</si>
  <si>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</si>
  <si>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</si>
  <si>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</si>
  <si>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</si>
  <si>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</si>
  <si>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</si>
  <si>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</si>
  <si>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</si>
  <si>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</si>
  <si>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</si>
  <si>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</si>
  <si>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</si>
  <si>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</si>
  <si>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</si>
  <si>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</si>
  <si>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</si>
  <si>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</si>
  <si>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</si>
  <si>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</si>
  <si>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</si>
  <si>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</si>
  <si>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</si>
  <si>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</si>
  <si>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</si>
  <si>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</si>
  <si>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</si>
  <si>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</si>
  <si>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</si>
  <si>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</si>
  <si>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</si>
  <si>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</si>
  <si>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</si>
  <si>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</si>
  <si>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</si>
  <si>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</si>
  <si>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</si>
  <si>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</si>
  <si>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</si>
  <si>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</si>
  <si>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</si>
  <si>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</si>
  <si>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</si>
  <si>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</si>
  <si>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</si>
  <si>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</si>
  <si>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</si>
  <si>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</si>
  <si>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</si>
  <si>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</si>
  <si>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</si>
  <si>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</si>
  <si>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</si>
  <si>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</si>
  <si>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</si>
  <si>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</si>
  <si>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</si>
  <si>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</si>
  <si>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</si>
  <si>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</si>
  <si>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</si>
  <si>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</si>
  <si>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</si>
  <si>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</si>
  <si>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</si>
  <si>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</si>
  <si>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</si>
  <si>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</si>
  <si>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</si>
  <si>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</si>
  <si>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</si>
  <si>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</si>
  <si>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</si>
  <si>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</si>
  <si>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</si>
  <si>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</si>
  <si>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</si>
  <si>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</si>
  <si>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</si>
  <si>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</si>
  <si>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</si>
  <si>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</si>
  <si>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</si>
  <si>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</si>
  <si>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</si>
  <si>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</si>
  <si>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</si>
  <si>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</si>
  <si>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</si>
  <si>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</si>
  <si>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</si>
  <si>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</si>
  <si>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</si>
  <si>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</si>
  <si>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</si>
  <si>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</si>
  <si>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</si>
  <si>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</si>
  <si>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</si>
  <si>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</si>
  <si>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</si>
  <si>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</si>
  <si>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</si>
  <si>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</si>
  <si>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</si>
  <si>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</si>
  <si>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</si>
  <si>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</si>
  <si>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</si>
  <si>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</si>
  <si>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</si>
  <si>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</si>
  <si>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</si>
  <si>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</si>
  <si>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</si>
  <si>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</si>
  <si>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</si>
  <si>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</si>
  <si>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</si>
  <si>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</si>
  <si>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</si>
  <si>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</si>
  <si>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</si>
  <si>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</si>
  <si>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</si>
  <si>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</si>
  <si>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</si>
  <si>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</si>
  <si>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</si>
  <si>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</si>
  <si>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</si>
  <si>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</si>
  <si>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</si>
  <si>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</si>
  <si>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</si>
  <si>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</si>
  <si>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</si>
  <si>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</si>
  <si>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</si>
  <si>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</si>
  <si>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</si>
  <si>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</si>
  <si>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</si>
  <si>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</si>
  <si>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</si>
  <si>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</si>
  <si>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</si>
  <si>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</si>
  <si>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</si>
  <si>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</si>
  <si>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</si>
  <si>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</si>
  <si>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</si>
  <si>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</si>
  <si>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</si>
  <si>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</si>
  <si>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</si>
  <si>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</si>
  <si>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</si>
  <si>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</si>
  <si>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</si>
  <si>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</si>
  <si>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</si>
  <si>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</si>
  <si>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</si>
  <si>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</si>
  <si>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</si>
  <si>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</si>
  <si>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</si>
  <si>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</si>
  <si>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</si>
  <si>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</si>
  <si>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</si>
  <si>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</si>
  <si>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</si>
  <si>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</si>
  <si>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</si>
  <si>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</si>
  <si>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</si>
  <si>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</si>
  <si>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</si>
  <si>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</si>
  <si>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</si>
  <si>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</si>
  <si>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</si>
  <si>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</si>
  <si>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</si>
  <si>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</si>
  <si>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</si>
  <si>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</si>
  <si>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</si>
  <si>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</si>
  <si>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</si>
  <si>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</si>
  <si>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</si>
  <si>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</si>
  <si>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</si>
  <si>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</si>
  <si>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</si>
  <si>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</si>
  <si>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</si>
  <si>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</si>
  <si>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</si>
  <si>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</si>
  <si>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</si>
  <si>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</si>
  <si>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</si>
  <si>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</si>
  <si>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</si>
  <si>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</si>
  <si>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</si>
  <si>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</si>
  <si>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</si>
  <si>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</si>
  <si>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</si>
  <si>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</si>
  <si>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</si>
  <si>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</si>
  <si>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</si>
  <si>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</si>
  <si>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</si>
  <si>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</si>
  <si>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</si>
  <si>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</si>
  <si>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</si>
  <si>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</si>
  <si>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</si>
  <si>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</si>
  <si>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</si>
  <si>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</si>
  <si>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</si>
  <si>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</si>
  <si>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</si>
  <si>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</si>
  <si>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</si>
  <si>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</si>
  <si>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</si>
  <si>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</si>
  <si>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</si>
  <si>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</si>
  <si>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</si>
  <si>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</si>
  <si>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</si>
  <si>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</si>
  <si>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</si>
  <si>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</si>
  <si>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</si>
  <si>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</si>
  <si>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</si>
  <si>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</si>
  <si>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</si>
  <si>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</si>
  <si>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</si>
  <si>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</si>
  <si>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</si>
  <si>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</si>
  <si>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</si>
  <si>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</si>
  <si>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</si>
  <si>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</si>
  <si>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</si>
  <si>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</si>
  <si>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</si>
  <si>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</si>
  <si>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</si>
  <si>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</si>
  <si>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</si>
  <si>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</si>
  <si>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</si>
  <si>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</si>
  <si>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</si>
  <si>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</si>
  <si>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</si>
  <si>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</si>
  <si>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</si>
  <si>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</si>
  <si>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</si>
  <si>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</si>
  <si>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</si>
  <si>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</si>
  <si>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</si>
  <si>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</si>
  <si>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</si>
  <si>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</si>
  <si>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</si>
  <si>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</si>
  <si>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</si>
  <si>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</si>
  <si>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</si>
  <si>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</si>
  <si>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</si>
  <si>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</si>
  <si>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</si>
  <si>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</si>
  <si>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</si>
  <si>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</si>
  <si>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</si>
  <si>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</si>
  <si>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</si>
  <si>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</si>
  <si>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</si>
  <si>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</si>
  <si>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</si>
  <si>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</si>
  <si>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</si>
  <si>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</si>
  <si>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</si>
  <si>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</si>
  <si>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</si>
  <si>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</si>
  <si>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</si>
  <si>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</si>
  <si>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</si>
  <si>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</si>
  <si>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</si>
  <si>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</si>
  <si>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</si>
  <si>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</si>
  <si>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</si>
  <si>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</si>
  <si>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</si>
  <si>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</si>
  <si>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</si>
  <si>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</si>
  <si>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</si>
  <si>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</si>
  <si>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</si>
  <si>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</si>
  <si>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</si>
  <si>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</si>
  <si>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</si>
  <si>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</si>
  <si>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</si>
  <si>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</si>
  <si>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</si>
  <si>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</si>
  <si>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</si>
  <si>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</si>
  <si>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</si>
  <si>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</si>
  <si>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</si>
  <si>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</si>
  <si>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</si>
  <si>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</si>
  <si>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</si>
  <si>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</si>
  <si>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</si>
  <si>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</si>
  <si>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</si>
  <si>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</si>
  <si>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</si>
  <si>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</si>
  <si>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</si>
  <si>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</si>
  <si>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</si>
  <si>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</si>
  <si>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</si>
  <si>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</si>
  <si>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</si>
  <si>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</si>
  <si>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</si>
  <si>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</si>
  <si>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</si>
  <si>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</si>
  <si>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</si>
  <si>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</si>
  <si>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</si>
  <si>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</si>
  <si>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</si>
  <si>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</si>
  <si>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</si>
  <si>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</si>
  <si>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</si>
  <si>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</si>
  <si>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</si>
  <si>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</si>
  <si>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</si>
  <si>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</si>
  <si>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</si>
  <si>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</si>
  <si>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</si>
  <si>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</si>
  <si>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</si>
  <si>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</si>
  <si>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</si>
  <si>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</si>
  <si>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</si>
  <si>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</si>
  <si>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</si>
  <si>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</si>
  <si>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</si>
  <si>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</si>
  <si>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</si>
  <si>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</si>
  <si>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</si>
  <si>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</si>
  <si>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</si>
  <si>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</si>
  <si>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</si>
  <si>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</si>
  <si>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</si>
  <si>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</si>
  <si>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</si>
  <si>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</si>
  <si>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</si>
  <si>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</si>
  <si>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</si>
  <si>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</si>
  <si>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</si>
  <si>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</si>
  <si>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</si>
  <si>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</si>
  <si>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</si>
  <si>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</si>
  <si>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</si>
  <si>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</si>
  <si>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</si>
  <si>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</si>
  <si>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</si>
  <si>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</si>
  <si>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</si>
  <si>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</si>
  <si>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</si>
  <si>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</si>
  <si>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</si>
  <si>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</si>
  <si>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</si>
  <si>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</si>
  <si>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</si>
  <si>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</si>
  <si>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</si>
  <si>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</si>
  <si>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</si>
  <si>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</si>
  <si>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</si>
  <si>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</si>
  <si>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</si>
  <si>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</si>
  <si>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</si>
  <si>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</si>
  <si>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</si>
  <si>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</si>
  <si>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</si>
  <si>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</si>
  <si>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</si>
  <si>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</si>
  <si>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</si>
  <si>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</si>
  <si>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</si>
  <si>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</si>
  <si>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</si>
  <si>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</si>
  <si>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</si>
  <si>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</si>
  <si>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</si>
  <si>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</si>
  <si>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</si>
  <si>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</si>
  <si>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</si>
  <si>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</si>
  <si>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</si>
  <si>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</si>
  <si>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</si>
  <si>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</si>
  <si>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</si>
  <si>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</si>
  <si>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</si>
  <si>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</si>
  <si>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</si>
  <si>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</si>
  <si>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</si>
  <si>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</si>
  <si>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</si>
  <si>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</si>
  <si>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</si>
  <si>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</si>
  <si>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</si>
  <si>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</si>
  <si>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</si>
  <si>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</si>
  <si>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</si>
  <si>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</si>
  <si>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</si>
  <si>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</si>
  <si>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</si>
  <si>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</si>
  <si>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</si>
  <si>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</si>
  <si>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</si>
  <si>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</si>
  <si>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</si>
  <si>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</si>
  <si>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</si>
  <si>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</si>
  <si>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</si>
  <si>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</si>
  <si>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</si>
  <si>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</si>
  <si>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</si>
  <si>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</si>
  <si>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</si>
  <si>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</si>
  <si>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</si>
  <si>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</si>
  <si>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</si>
  <si>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</si>
  <si>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</si>
  <si>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</si>
  <si>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</si>
  <si>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</si>
  <si>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</si>
  <si>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</si>
  <si>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</si>
  <si>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</si>
  <si>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</si>
  <si>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</si>
  <si>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</si>
  <si>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</si>
  <si>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</si>
  <si>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</si>
  <si>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</si>
  <si>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</si>
  <si>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</si>
  <si>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</si>
  <si>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</si>
  <si>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</si>
  <si>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</si>
  <si>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</si>
  <si>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</si>
  <si>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</si>
  <si>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</si>
  <si>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</si>
  <si>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</si>
  <si>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</si>
  <si>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</si>
  <si>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</si>
  <si>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</si>
  <si>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</si>
  <si>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</si>
  <si>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</si>
  <si>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</si>
  <si>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</si>
  <si>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</si>
  <si>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</si>
  <si>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</si>
  <si>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</si>
  <si>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</si>
  <si>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</si>
  <si>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</si>
  <si>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</si>
  <si>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</si>
  <si>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</si>
  <si>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</si>
  <si>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</si>
  <si>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</si>
  <si>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</si>
  <si>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</si>
  <si>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</si>
  <si>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</si>
  <si>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</si>
  <si>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</si>
  <si>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</si>
  <si>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</si>
  <si>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</si>
  <si>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</si>
  <si>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</si>
  <si>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</si>
  <si>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</si>
  <si>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</si>
  <si>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</si>
  <si>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</si>
  <si>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</si>
  <si>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</si>
  <si>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</si>
  <si>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</si>
  <si>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</si>
  <si>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</si>
  <si>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</si>
  <si>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</si>
  <si>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</si>
  <si>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</si>
  <si>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</si>
  <si>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</si>
  <si>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</si>
  <si>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</si>
  <si>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</si>
  <si>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</si>
  <si>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</si>
  <si>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</si>
  <si>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</si>
  <si>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</si>
  <si>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</si>
  <si>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</si>
  <si>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</si>
  <si>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</si>
  <si>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</si>
  <si>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</si>
  <si>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</si>
  <si>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</si>
  <si>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</si>
  <si>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</si>
  <si>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</si>
  <si>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</si>
  <si>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</si>
  <si>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</si>
  <si>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</si>
  <si>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</si>
  <si>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</si>
  <si>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</si>
  <si>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</si>
  <si>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</si>
  <si>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</si>
  <si>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</si>
  <si>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</si>
  <si>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</si>
  <si>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</si>
  <si>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</si>
  <si>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</si>
  <si>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</si>
  <si>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</si>
  <si>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</si>
  <si>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</si>
  <si>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</si>
  <si>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</si>
  <si>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</si>
  <si>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</si>
  <si>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</si>
  <si>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</si>
  <si>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</si>
  <si>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</si>
  <si>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</si>
  <si>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</si>
  <si>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</si>
  <si>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</si>
  <si>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</si>
  <si>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</si>
  <si>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</si>
  <si>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</si>
  <si>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</si>
  <si>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</si>
  <si>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</si>
  <si>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</si>
  <si>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</si>
  <si>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</si>
  <si>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</si>
  <si>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</si>
  <si>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</si>
  <si>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</si>
  <si>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</si>
  <si>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</si>
  <si>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</si>
  <si>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</si>
  <si>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</si>
  <si>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</si>
  <si>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</si>
  <si>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</si>
  <si>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</si>
  <si>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</si>
  <si>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</si>
  <si>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</si>
  <si>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</si>
  <si>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</si>
  <si>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</si>
  <si>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</si>
  <si>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</si>
  <si>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</si>
  <si>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</si>
  <si>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</si>
  <si>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</si>
  <si>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</si>
  <si>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</si>
  <si>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</si>
  <si>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</si>
  <si>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</si>
  <si>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</si>
  <si>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</si>
  <si>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</si>
  <si>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</si>
  <si>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</si>
  <si>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</si>
  <si>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</si>
  <si>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</si>
  <si>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</si>
  <si>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</si>
  <si>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</si>
  <si>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</si>
  <si>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</si>
  <si>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</si>
  <si>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</si>
  <si>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</si>
  <si>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</si>
  <si>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</si>
  <si>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</si>
  <si>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</si>
  <si>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</si>
  <si>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</si>
  <si>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</si>
  <si>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</si>
  <si>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</si>
  <si>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</si>
  <si>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</si>
  <si>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</si>
  <si>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</si>
  <si>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</si>
  <si>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</si>
  <si>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</si>
  <si>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</si>
  <si>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</si>
  <si>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</si>
  <si>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</si>
  <si>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</si>
  <si>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</si>
  <si>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</si>
  <si>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</si>
  <si>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</si>
  <si>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</si>
  <si>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</si>
  <si>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</si>
  <si>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</si>
  <si>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</si>
  <si>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</si>
  <si>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</si>
  <si>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</si>
  <si>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</si>
  <si>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</si>
  <si>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</si>
  <si>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</si>
  <si>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</si>
  <si>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</si>
  <si>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</si>
  <si>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</si>
  <si>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</si>
  <si>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</si>
  <si>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</si>
  <si>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</si>
  <si>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</si>
  <si>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</si>
  <si>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</si>
  <si>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</si>
  <si>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</si>
  <si>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</si>
  <si>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</si>
  <si>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</si>
  <si>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</si>
  <si>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</si>
  <si>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</si>
  <si>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</si>
  <si>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</si>
  <si>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</si>
  <si>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</si>
  <si>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</si>
  <si>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</si>
  <si>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</si>
  <si>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</si>
  <si>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</si>
  <si>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</si>
  <si>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</si>
  <si>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</si>
  <si>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</si>
  <si>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</si>
  <si>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</si>
  <si>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</si>
  <si>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</si>
  <si>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</si>
  <si>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</si>
  <si>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</si>
  <si>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</si>
  <si>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</si>
  <si>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</si>
  <si>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</si>
  <si>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</si>
  <si>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</si>
  <si>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</si>
  <si>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</si>
  <si>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</si>
  <si>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</si>
  <si>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</si>
  <si>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</si>
  <si>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</si>
  <si>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</si>
  <si>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</si>
  <si>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</si>
  <si>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</si>
  <si>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</si>
  <si>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</si>
  <si>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</si>
  <si>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</si>
  <si>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</si>
  <si>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</si>
  <si>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</si>
  <si>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</si>
  <si>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</si>
  <si>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</si>
  <si>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</si>
  <si>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</si>
  <si>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</si>
  <si>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</si>
  <si>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</si>
  <si>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</si>
  <si>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</si>
  <si>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</si>
  <si>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</si>
  <si>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</si>
  <si>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</si>
  <si>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</si>
  <si>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</si>
  <si>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</si>
  <si>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</si>
  <si>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</si>
  <si>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</si>
  <si>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</si>
  <si>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</si>
  <si>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</si>
  <si>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</si>
  <si>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</si>
  <si>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</si>
  <si>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</si>
  <si>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</si>
  <si>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</si>
  <si>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</si>
  <si>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</si>
  <si>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</si>
  <si>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</si>
  <si>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</si>
  <si>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</si>
  <si>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</si>
  <si>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</si>
  <si>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</si>
  <si>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</si>
  <si>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</si>
  <si>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</si>
  <si>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</si>
  <si>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</si>
  <si>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</si>
  <si>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</si>
  <si>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</si>
  <si>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</si>
  <si>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</si>
  <si>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</si>
  <si>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</si>
  <si>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</si>
  <si>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</si>
  <si>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</si>
  <si>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</si>
  <si>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</si>
  <si>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</si>
  <si>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</si>
  <si>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</si>
  <si>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</si>
  <si>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</si>
  <si>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</si>
  <si>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</si>
  <si>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</si>
  <si>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</si>
  <si>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</si>
  <si>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</si>
  <si>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</si>
  <si>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</si>
  <si>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</si>
  <si>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</si>
  <si>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</si>
  <si>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</si>
  <si>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</si>
  <si>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</si>
  <si>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</si>
  <si>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</si>
  <si>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</si>
  <si>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</si>
  <si>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</si>
  <si>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</si>
  <si>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</si>
  <si>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</si>
  <si>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</si>
  <si>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</si>
  <si>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</si>
  <si>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</si>
  <si>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</si>
  <si>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</si>
  <si>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</si>
  <si>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</si>
  <si>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</si>
  <si>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</si>
  <si>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</si>
  <si>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</si>
  <si>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</si>
  <si>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</si>
  <si>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</si>
  <si>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</si>
  <si>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</si>
  <si>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</si>
  <si>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</si>
  <si>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</si>
  <si>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</si>
  <si>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</si>
  <si>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</si>
  <si>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</si>
  <si>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</si>
  <si>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</si>
  <si>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</si>
  <si>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</si>
  <si>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</si>
  <si>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</si>
  <si>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</si>
  <si>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</si>
  <si>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</si>
  <si>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</si>
  <si>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</si>
  <si>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</si>
  <si>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</si>
  <si>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</si>
  <si>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</si>
  <si>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</si>
  <si>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</si>
  <si>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</si>
  <si>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</si>
  <si>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</si>
  <si>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</si>
  <si>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</si>
  <si>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</si>
  <si>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</si>
  <si>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</si>
  <si>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</si>
  <si>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</si>
  <si>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</si>
  <si>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</si>
  <si>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</si>
  <si>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</si>
  <si>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</si>
  <si>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</si>
  <si>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</si>
  <si>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</si>
  <si>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</si>
  <si>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</si>
  <si>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</si>
  <si>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</si>
  <si>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</si>
  <si>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</si>
  <si>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</si>
  <si>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</si>
  <si>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</si>
  <si>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</si>
  <si>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</si>
  <si>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</si>
  <si>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</si>
  <si>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</si>
  <si>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</si>
  <si>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</si>
  <si>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</si>
  <si>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</si>
  <si>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</si>
  <si>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</si>
  <si>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</si>
  <si>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</si>
  <si>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</si>
  <si>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</si>
  <si>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</si>
  <si>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</si>
  <si>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</si>
  <si>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</si>
  <si>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</si>
  <si>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</si>
  <si>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</si>
  <si>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</si>
  <si>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</si>
  <si>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</si>
  <si>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</si>
  <si>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</si>
  <si>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</si>
  <si>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</si>
  <si>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</si>
  <si>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</si>
  <si>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</si>
  <si>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</si>
  <si>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</si>
  <si>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</si>
  <si>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</si>
  <si>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</si>
  <si>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</si>
  <si>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</si>
  <si>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</si>
  <si>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</si>
  <si>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</si>
  <si>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</si>
  <si>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</si>
  <si>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</si>
  <si>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</si>
  <si>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</si>
  <si>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</si>
  <si>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</si>
  <si>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</si>
  <si>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</si>
  <si>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</si>
  <si>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</si>
  <si>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</si>
  <si>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</si>
  <si>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</si>
  <si>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</si>
  <si>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</si>
  <si>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</si>
  <si>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</si>
  <si>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</si>
  <si>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</si>
  <si>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</si>
  <si>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</si>
  <si>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</si>
  <si>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</si>
  <si>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</si>
  <si>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</si>
  <si>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</si>
  <si>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</si>
  <si>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</si>
  <si>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</si>
  <si>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</si>
  <si>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</si>
  <si>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</si>
  <si>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</si>
  <si>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</si>
  <si>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</si>
  <si>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</si>
  <si>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</si>
  <si>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</si>
  <si>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</si>
  <si>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</si>
  <si>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</si>
  <si>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</si>
  <si>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</si>
  <si>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</si>
  <si>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</si>
  <si>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</si>
  <si>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</si>
  <si>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</si>
  <si>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</si>
  <si>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</si>
  <si>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</si>
  <si>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</si>
  <si>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</si>
  <si>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</si>
  <si>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</si>
  <si>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</si>
  <si>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</si>
  <si>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</si>
  <si>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</si>
  <si>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</si>
  <si>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</si>
  <si>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</si>
  <si>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</si>
  <si>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</si>
  <si>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</si>
  <si>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</si>
  <si>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</si>
  <si>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</si>
  <si>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</si>
  <si>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</si>
  <si>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</si>
  <si>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</si>
  <si>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</si>
  <si>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</si>
  <si>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</si>
  <si>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</si>
  <si>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</si>
  <si>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</si>
  <si>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</si>
  <si>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</si>
  <si>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</si>
  <si>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</si>
  <si>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</si>
  <si>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</si>
  <si>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</si>
  <si>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</si>
  <si>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</si>
  <si>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</si>
  <si>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</si>
  <si>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</si>
  <si>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</si>
  <si>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</si>
  <si>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</si>
  <si>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</si>
  <si>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</si>
  <si>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</si>
  <si>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</si>
  <si>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</si>
  <si>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</si>
  <si>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</si>
  <si>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</si>
  <si>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</si>
  <si>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</si>
  <si>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</si>
  <si>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</si>
  <si>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</si>
  <si>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</si>
  <si>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</si>
  <si>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</si>
  <si>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</si>
  <si>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</si>
  <si>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</si>
  <si>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</si>
  <si>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</si>
  <si>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</si>
  <si>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</si>
  <si>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</si>
  <si>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</si>
  <si>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</si>
  <si>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</si>
  <si>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</si>
  <si>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</si>
  <si>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</si>
  <si>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</si>
  <si>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</si>
  <si>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</si>
  <si>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</si>
  <si>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</si>
  <si>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</si>
  <si>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</si>
  <si>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</si>
  <si>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</si>
  <si>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</si>
  <si>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</si>
  <si>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</si>
  <si>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</si>
  <si>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</si>
  <si>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</si>
  <si>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</si>
  <si>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</si>
  <si>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</si>
  <si>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</si>
  <si>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</si>
  <si>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</si>
  <si>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</si>
  <si>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</si>
  <si>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</si>
  <si>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</si>
  <si>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</si>
  <si>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</si>
  <si>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</si>
  <si>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</si>
  <si>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</si>
  <si>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</si>
  <si>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</si>
  <si>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</si>
  <si>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</si>
  <si>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</si>
  <si>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</si>
  <si>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</si>
  <si>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</si>
  <si>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</si>
  <si>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</si>
  <si>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</si>
  <si>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</si>
  <si>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</si>
  <si>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</si>
  <si>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</si>
  <si>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</si>
  <si>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</si>
  <si>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</si>
  <si>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</si>
  <si>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</si>
  <si>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</si>
  <si>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</si>
  <si>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</si>
  <si>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</si>
  <si>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</si>
  <si>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</si>
  <si>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</si>
  <si>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</si>
  <si>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</si>
  <si>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</si>
  <si>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</si>
  <si>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</si>
  <si>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</si>
  <si>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</si>
  <si>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</si>
  <si>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</si>
  <si>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</si>
  <si>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</si>
  <si>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</si>
  <si>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</si>
  <si>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</si>
  <si>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</si>
  <si>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</si>
  <si>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</si>
  <si>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</si>
  <si>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</si>
  <si>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</si>
  <si>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</si>
  <si>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</si>
  <si>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</si>
  <si>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</si>
  <si>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</si>
  <si>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</si>
  <si>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</si>
  <si>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</si>
  <si>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</si>
  <si>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</si>
  <si>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</si>
  <si>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</si>
  <si>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</si>
  <si>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</si>
  <si>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</si>
  <si>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</si>
  <si>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</si>
  <si>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</si>
  <si>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</si>
  <si>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</si>
  <si>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</si>
  <si>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</si>
  <si>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</si>
  <si>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</si>
  <si>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</si>
  <si>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</si>
  <si>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</si>
  <si>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</si>
  <si>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</si>
  <si>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</si>
  <si>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</si>
  <si>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</si>
  <si>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</si>
  <si>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</si>
  <si>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</si>
  <si>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</si>
  <si>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</si>
  <si>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</si>
  <si>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</si>
  <si>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</si>
  <si>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</si>
  <si>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</si>
  <si>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</si>
  <si>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</si>
  <si>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</si>
  <si>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</si>
  <si>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</si>
  <si>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</si>
  <si>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</si>
  <si>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</si>
  <si>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</si>
  <si>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</si>
  <si>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</si>
  <si>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</si>
  <si>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</si>
  <si>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</si>
  <si>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</si>
  <si>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</si>
  <si>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</si>
  <si>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</si>
  <si>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</si>
  <si>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</si>
  <si>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</si>
  <si>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</si>
  <si>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</si>
  <si>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</si>
  <si>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</si>
  <si>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</si>
  <si>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</si>
  <si>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</si>
  <si>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</si>
  <si>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</si>
  <si>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</si>
  <si>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</si>
  <si>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</si>
  <si>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</si>
  <si>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</si>
  <si>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</si>
  <si>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</si>
  <si>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</si>
  <si>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</si>
  <si>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</si>
  <si>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</si>
  <si>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</si>
  <si>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</si>
  <si>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</si>
  <si>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</si>
  <si>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</si>
  <si>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</si>
  <si>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</si>
  <si>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</si>
  <si>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</si>
  <si>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</si>
  <si>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</si>
  <si>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</si>
  <si>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</si>
  <si>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</si>
  <si>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</si>
  <si>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</si>
  <si>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</si>
  <si>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</si>
  <si>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</si>
  <si>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</si>
  <si>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</si>
  <si>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</si>
  <si>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</si>
  <si>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</si>
  <si>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</si>
  <si>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</si>
  <si>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</si>
  <si>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</si>
  <si>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</si>
  <si>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</si>
  <si>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</si>
  <si>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</si>
  <si>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</si>
  <si>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</si>
  <si>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</si>
  <si>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</si>
  <si>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</si>
  <si>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</si>
  <si>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</si>
  <si>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</si>
  <si>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</si>
  <si>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</si>
  <si>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</si>
  <si>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</si>
  <si>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</si>
  <si>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</si>
  <si>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</si>
  <si>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</si>
  <si>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</si>
  <si>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</si>
  <si>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</si>
  <si>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</si>
  <si>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</si>
  <si>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</si>
  <si>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</si>
  <si>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</si>
  <si>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</si>
  <si>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</si>
  <si>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</si>
  <si>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</si>
  <si>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</si>
  <si>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</si>
  <si>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</si>
  <si>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</si>
  <si>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</si>
  <si>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</si>
  <si>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</si>
  <si>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</si>
  <si>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</si>
  <si>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</si>
  <si>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</si>
  <si>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</si>
  <si>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</si>
  <si>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</si>
  <si>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</si>
  <si>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</si>
  <si>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</si>
  <si>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</si>
  <si>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</si>
  <si>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</si>
  <si>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</si>
  <si>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</si>
  <si>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</si>
  <si>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</si>
  <si>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</si>
  <si>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</si>
  <si>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</si>
  <si>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</si>
  <si>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</si>
  <si>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</si>
  <si>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</si>
  <si>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</si>
  <si>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</si>
  <si>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</si>
  <si>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</si>
  <si>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</si>
  <si>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</si>
  <si>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</si>
  <si>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</si>
  <si>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</si>
  <si>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</si>
  <si>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</si>
  <si>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</si>
  <si>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</si>
  <si>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</si>
  <si>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</si>
  <si>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</si>
  <si>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</si>
  <si>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</si>
  <si>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</si>
  <si>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</si>
  <si>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</si>
  <si>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</si>
  <si>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</si>
  <si>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</si>
  <si>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</si>
  <si>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</si>
  <si>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</si>
  <si>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</si>
  <si>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</si>
  <si>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</si>
  <si>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</si>
  <si>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</si>
  <si>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</si>
  <si>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</si>
  <si>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</si>
  <si>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</si>
  <si>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</si>
  <si>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</si>
  <si>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</si>
  <si>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</si>
  <si>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</si>
  <si>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</si>
  <si>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</si>
  <si>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</si>
  <si>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</si>
  <si>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</si>
  <si>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</si>
  <si>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</si>
  <si>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</si>
  <si>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</si>
  <si>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</si>
  <si>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</si>
  <si>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</si>
  <si>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</si>
  <si>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</si>
  <si>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</si>
  <si>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</si>
  <si>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</si>
  <si>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</si>
  <si>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</si>
  <si>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</si>
  <si>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</si>
  <si>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</si>
  <si>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</si>
  <si>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</si>
  <si>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</si>
  <si>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</si>
  <si>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</si>
  <si>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</si>
  <si>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</si>
  <si>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</si>
  <si>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</si>
  <si>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</si>
  <si>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</si>
  <si>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</si>
  <si>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</si>
  <si>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</si>
  <si>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</si>
  <si>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</si>
  <si>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</si>
  <si>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</si>
  <si>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</si>
  <si>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</si>
  <si>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</si>
  <si>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</si>
  <si>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</si>
  <si>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</si>
  <si>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</si>
  <si>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</si>
  <si>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</si>
  <si>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</si>
  <si>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</si>
  <si>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</si>
  <si>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</si>
  <si>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</si>
  <si>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</si>
  <si>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</si>
  <si>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</si>
  <si>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</si>
  <si>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</si>
  <si>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</si>
  <si>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</si>
  <si>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</si>
  <si>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</si>
  <si>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</si>
  <si>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</si>
  <si>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</si>
  <si>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</si>
  <si>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</si>
  <si>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</si>
  <si>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</si>
  <si>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</si>
  <si>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</si>
  <si>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</si>
  <si>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</si>
  <si>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</si>
  <si>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</si>
  <si>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</si>
  <si>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</si>
  <si>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</si>
  <si>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</si>
  <si>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</si>
  <si>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</si>
  <si>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</si>
  <si>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</si>
  <si>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</si>
  <si>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</si>
  <si>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</si>
  <si>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</si>
  <si>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</si>
  <si>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</si>
  <si>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</si>
  <si>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</si>
  <si>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</si>
  <si>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</si>
  <si>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</si>
  <si>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</si>
  <si>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</si>
  <si>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</si>
  <si>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</si>
  <si>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</si>
  <si>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</si>
  <si>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</si>
  <si>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</si>
  <si>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</si>
  <si>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</si>
  <si>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</si>
  <si>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</si>
  <si>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</si>
  <si>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</si>
  <si>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</si>
  <si>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</si>
  <si>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</si>
  <si>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</si>
  <si>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</si>
  <si>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</si>
  <si>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</si>
  <si>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</si>
  <si>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</si>
  <si>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</si>
  <si>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</si>
  <si>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</si>
  <si>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</si>
  <si>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</si>
  <si>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</si>
  <si>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</si>
  <si>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</si>
  <si>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</si>
  <si>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</si>
  <si>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</si>
  <si>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</si>
  <si>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</si>
  <si>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</si>
  <si>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</si>
  <si>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</si>
  <si>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</si>
  <si>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</si>
  <si>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</si>
  <si>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</si>
  <si>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</si>
  <si>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</si>
  <si>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</si>
  <si>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</si>
  <si>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</si>
  <si>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</si>
  <si>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</si>
  <si>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</si>
  <si>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</si>
  <si>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</si>
  <si>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</si>
  <si>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</si>
  <si>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</si>
  <si>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</si>
  <si>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</si>
  <si>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</si>
  <si>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</si>
  <si>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</si>
  <si>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</si>
  <si>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</si>
  <si>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</si>
  <si>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</si>
  <si>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</si>
  <si>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</si>
  <si>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</si>
  <si>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</si>
  <si>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</si>
  <si>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</si>
  <si>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</si>
  <si>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</si>
  <si>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</si>
  <si>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</si>
  <si>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</si>
  <si>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</si>
  <si>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</si>
  <si>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</si>
  <si>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</si>
  <si>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</si>
  <si>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</si>
  <si>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</si>
  <si>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</si>
  <si>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</si>
  <si>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</si>
  <si>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</si>
  <si>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</si>
  <si>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</si>
  <si>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</si>
  <si>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</si>
  <si>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</si>
  <si>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</si>
  <si>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</si>
  <si>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</si>
  <si>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</si>
  <si>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</si>
  <si>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</si>
  <si>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</si>
  <si>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</si>
  <si>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</si>
  <si>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</si>
  <si>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</si>
  <si>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</si>
  <si>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</si>
  <si>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</si>
  <si>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</si>
  <si>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</si>
  <si>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</si>
  <si>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</si>
  <si>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</si>
  <si>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</si>
  <si>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</si>
  <si>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</si>
  <si>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</si>
  <si>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</si>
  <si>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</si>
  <si>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</si>
  <si>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</si>
  <si>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</si>
  <si>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</si>
  <si>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</si>
  <si>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</si>
  <si>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</si>
  <si>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</si>
  <si>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</si>
  <si>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</si>
  <si>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</si>
  <si>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</si>
  <si>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</si>
  <si>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</si>
  <si>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</si>
  <si>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</si>
  <si>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</si>
  <si>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</si>
  <si>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</si>
  <si>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</si>
  <si>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</si>
  <si>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</si>
  <si>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</si>
  <si>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</si>
  <si>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</si>
  <si>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</si>
  <si>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</si>
  <si>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</si>
  <si>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</si>
  <si>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</si>
  <si>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</si>
  <si>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</si>
  <si>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</si>
  <si>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</si>
  <si>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</si>
  <si>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</si>
  <si>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</si>
  <si>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</si>
  <si>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</si>
  <si>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</si>
  <si>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</si>
  <si>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</si>
  <si>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</si>
  <si>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</si>
  <si>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</si>
  <si>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</si>
  <si>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</si>
  <si>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</si>
  <si>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</si>
  <si>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</si>
  <si>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</si>
  <si>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</si>
  <si>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</si>
  <si>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</si>
  <si>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</si>
  <si>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</si>
  <si>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</si>
  <si>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</si>
  <si>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</si>
  <si>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</si>
  <si>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</si>
  <si>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</si>
  <si>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</si>
  <si>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</si>
  <si>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</si>
  <si>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</si>
  <si>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</si>
  <si>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</si>
  <si>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</si>
  <si>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</si>
  <si>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</si>
  <si>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</si>
  <si>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</si>
  <si>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</si>
  <si>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</si>
  <si>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</si>
  <si>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</si>
  <si>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</si>
  <si>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</si>
  <si>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</si>
  <si>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</si>
  <si>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</si>
  <si>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</si>
  <si>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</si>
  <si>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</si>
  <si>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</si>
  <si>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</si>
  <si>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</si>
  <si>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</si>
  <si>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</si>
  <si>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</si>
  <si>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</si>
  <si>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</si>
  <si>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</si>
  <si>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</si>
  <si>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</si>
  <si>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</si>
  <si>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</si>
  <si>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</si>
  <si>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</si>
  <si>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</si>
  <si>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</si>
  <si>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</si>
  <si>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</si>
  <si>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</si>
  <si>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</si>
  <si>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</si>
  <si>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</si>
  <si>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</si>
  <si>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</si>
  <si>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</si>
  <si>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</si>
  <si>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</si>
  <si>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</si>
  <si>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</si>
  <si>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</si>
  <si>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</si>
  <si>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</si>
  <si>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</si>
  <si>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</si>
  <si>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</si>
  <si>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</si>
  <si>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</si>
  <si>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</si>
  <si>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</si>
  <si>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</si>
  <si>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</si>
  <si>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</si>
  <si>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</si>
  <si>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</si>
  <si>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</si>
  <si>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</si>
  <si>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</si>
  <si>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</si>
  <si>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</si>
  <si>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</si>
  <si>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</si>
  <si>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</si>
  <si>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</si>
  <si>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</si>
  <si>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</si>
  <si>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</si>
  <si>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</si>
  <si>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</si>
  <si>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</si>
  <si>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</si>
  <si>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</si>
  <si>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</si>
  <si>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</si>
  <si>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</si>
  <si>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</si>
  <si>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</si>
  <si>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</si>
  <si>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</si>
  <si>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</si>
  <si>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</si>
  <si>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</si>
  <si>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</si>
  <si>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</si>
  <si>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</si>
  <si>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</si>
  <si>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</si>
  <si>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</si>
  <si>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</si>
  <si>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</si>
  <si>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</si>
  <si>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</si>
  <si>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</si>
  <si>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</si>
  <si>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</si>
  <si>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</si>
  <si>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</si>
  <si>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</si>
  <si>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</si>
  <si>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</si>
  <si>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</si>
  <si>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</si>
  <si>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</si>
  <si>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</si>
  <si>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</si>
  <si>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</si>
  <si>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</si>
  <si>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</si>
  <si>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</si>
  <si>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</si>
  <si>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</si>
  <si>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</si>
  <si>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</si>
  <si>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</si>
  <si>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</si>
  <si>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</si>
  <si>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</si>
  <si>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</si>
  <si>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</si>
  <si>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</si>
  <si>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</si>
  <si>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</si>
  <si>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</si>
  <si>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</si>
  <si>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</si>
  <si>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</si>
  <si>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</si>
  <si>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</si>
  <si>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</si>
  <si>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</si>
  <si>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</si>
  <si>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</si>
  <si>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</si>
  <si>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</si>
  <si>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</si>
  <si>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</si>
  <si>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</si>
  <si>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</si>
  <si>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</si>
  <si>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</si>
  <si>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</si>
  <si>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</si>
  <si>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</si>
  <si>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</si>
  <si>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</si>
  <si>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</si>
  <si>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</si>
  <si>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</si>
  <si>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</si>
  <si>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</si>
  <si>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</si>
  <si>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</si>
  <si>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</si>
  <si>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</si>
  <si>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</si>
  <si>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</si>
  <si>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</si>
  <si>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</si>
  <si>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</si>
  <si>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</si>
  <si>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</si>
  <si>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</si>
  <si>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</si>
  <si>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</si>
  <si>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</si>
  <si>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</si>
  <si>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</si>
  <si>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</si>
  <si>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</si>
  <si>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</si>
  <si>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</si>
  <si>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</si>
  <si>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</si>
  <si>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</si>
  <si>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</si>
  <si>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</si>
  <si>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</si>
  <si>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</si>
  <si>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</si>
  <si>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</si>
  <si>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</si>
  <si>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</si>
  <si>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</si>
  <si>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</si>
  <si>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</si>
  <si>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</si>
  <si>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</si>
  <si>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</si>
  <si>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</si>
  <si>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</si>
  <si>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</si>
  <si>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</si>
  <si>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</si>
  <si>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</si>
  <si>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</si>
  <si>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</si>
  <si>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</si>
  <si>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</si>
  <si>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</si>
  <si>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</si>
  <si>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</si>
  <si>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</si>
  <si>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</si>
  <si>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</si>
  <si>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</si>
  <si>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</si>
  <si>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</si>
  <si>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</si>
  <si>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</si>
  <si>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</si>
  <si>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</si>
  <si>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</si>
  <si>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</si>
  <si>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</si>
  <si>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</si>
  <si>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</si>
  <si>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</si>
  <si>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</si>
  <si>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</si>
  <si>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</si>
  <si>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</si>
  <si>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</si>
  <si>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</si>
  <si>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</si>
  <si>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</si>
  <si>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</si>
  <si>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</si>
  <si>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</si>
  <si>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</si>
  <si>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</si>
  <si>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</si>
  <si>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</si>
  <si>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</si>
  <si>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</si>
  <si>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</si>
  <si>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</si>
  <si>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</si>
  <si>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</si>
  <si>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</si>
  <si>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</si>
  <si>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</si>
  <si>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</si>
  <si>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</si>
  <si>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</si>
  <si>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</si>
  <si>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</si>
  <si>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</si>
  <si>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</si>
  <si>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</si>
  <si>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</si>
  <si>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</si>
  <si>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</si>
  <si>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</si>
  <si>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</si>
  <si>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</si>
  <si>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</si>
  <si>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</si>
  <si>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</si>
  <si>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</si>
  <si>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</si>
  <si>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</si>
  <si>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</si>
  <si>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</si>
  <si>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</si>
  <si>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</si>
  <si>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</si>
  <si>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</si>
  <si>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</si>
  <si>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</si>
  <si>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</si>
  <si>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</si>
  <si>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</si>
  <si>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</si>
  <si>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</si>
  <si>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</si>
  <si>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</si>
  <si>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</si>
  <si>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</si>
  <si>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</si>
  <si>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</si>
  <si>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</si>
  <si>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</si>
  <si>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</si>
  <si>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</si>
  <si>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</si>
  <si>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</si>
  <si>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</si>
  <si>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</si>
  <si>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</si>
  <si>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</si>
  <si>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</si>
  <si>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</si>
  <si>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</si>
  <si>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</si>
  <si>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</si>
  <si>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</si>
  <si>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</si>
  <si>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</si>
  <si>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</si>
  <si>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</si>
  <si>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</si>
  <si>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</si>
  <si>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</si>
  <si>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</si>
  <si>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</si>
  <si>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</si>
  <si>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</si>
  <si>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</si>
  <si>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</si>
  <si>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</si>
  <si>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</si>
  <si>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</si>
  <si>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</si>
  <si>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</si>
  <si>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</si>
  <si>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</si>
  <si>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</si>
  <si>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</si>
  <si>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</si>
  <si>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</si>
  <si>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</si>
  <si>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</si>
  <si>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</si>
  <si>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</si>
  <si>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</si>
  <si>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</si>
  <si>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</si>
  <si>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</si>
  <si>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</si>
  <si>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</si>
  <si>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</si>
  <si>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</si>
  <si>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</si>
  <si>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</si>
  <si>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</si>
  <si>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</si>
  <si>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</si>
  <si>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</si>
  <si>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</si>
  <si>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</si>
  <si>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</si>
  <si>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</si>
  <si>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</si>
  <si>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</si>
  <si>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</si>
  <si>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</si>
  <si>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</si>
  <si>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</si>
  <si>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</si>
  <si>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</si>
  <si>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</si>
  <si>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</si>
  <si>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</si>
  <si>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</si>
  <si>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</si>
  <si>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</si>
  <si>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</si>
  <si>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</si>
  <si>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</si>
  <si>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</si>
  <si>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</si>
  <si>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</si>
  <si>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</si>
  <si>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</si>
  <si>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</si>
  <si>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</si>
  <si>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</si>
  <si>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</si>
  <si>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</si>
  <si>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</si>
  <si>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</si>
  <si>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</si>
  <si>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</si>
  <si>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</si>
  <si>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</si>
  <si>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</si>
  <si>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</si>
  <si>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</si>
  <si>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</si>
  <si>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</si>
  <si>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</si>
  <si>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</si>
  <si>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</si>
  <si>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</si>
  <si>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</si>
  <si>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</si>
  <si>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</si>
  <si>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</si>
  <si>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</si>
  <si>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</si>
  <si>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</si>
  <si>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</si>
  <si>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</si>
  <si>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</si>
  <si>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</si>
  <si>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</si>
  <si>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</si>
  <si>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</si>
  <si>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</si>
  <si>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</si>
  <si>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</si>
  <si>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</si>
  <si>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</si>
  <si>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</si>
  <si>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</si>
  <si>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</si>
  <si>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</si>
  <si>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</si>
  <si>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</si>
  <si>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</si>
  <si>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</si>
  <si>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</si>
  <si>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</si>
  <si>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</si>
  <si>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</si>
  <si>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</si>
  <si>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</si>
  <si>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</si>
  <si>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</si>
  <si>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</si>
  <si>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</si>
  <si>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</si>
  <si>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</si>
  <si>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</si>
  <si>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</si>
  <si>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</si>
  <si>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</si>
  <si>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</si>
  <si>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</si>
  <si>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</si>
  <si>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</si>
  <si>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</si>
  <si>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</si>
  <si>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</si>
  <si>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</si>
  <si>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</si>
  <si>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</si>
  <si>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</si>
  <si>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</si>
  <si>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</si>
  <si>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</si>
  <si>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</si>
  <si>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</si>
  <si>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</si>
  <si>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</si>
  <si>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</si>
  <si>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</si>
  <si>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</si>
  <si>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</si>
  <si>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</si>
  <si>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</si>
  <si>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</si>
  <si>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</si>
  <si>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</si>
  <si>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</si>
  <si>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</si>
  <si>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</si>
  <si>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</si>
  <si>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</si>
  <si>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</si>
  <si>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</si>
  <si>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</si>
  <si>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</si>
  <si>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</si>
  <si>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</si>
  <si>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</si>
  <si>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</si>
  <si>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</si>
  <si>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</si>
  <si>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</si>
  <si>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</si>
  <si>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</si>
  <si>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</si>
  <si>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</si>
  <si>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</si>
  <si>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</si>
  <si>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</si>
  <si>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</si>
  <si>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</si>
  <si>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</si>
  <si>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</si>
  <si>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</si>
  <si>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</si>
  <si>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</si>
  <si>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</si>
  <si>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</si>
  <si>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</si>
  <si>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</si>
  <si>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</si>
  <si>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</si>
  <si>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</si>
  <si>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</si>
  <si>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</si>
  <si>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</si>
  <si>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</si>
  <si>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</si>
  <si>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</si>
  <si>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</si>
  <si>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</si>
  <si>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</si>
  <si>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</si>
  <si>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</si>
  <si>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</si>
  <si>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</si>
  <si>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</si>
  <si>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</si>
  <si>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</si>
  <si>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</si>
  <si>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</si>
  <si>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</si>
  <si>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</si>
  <si>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</si>
  <si>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</si>
  <si>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</si>
  <si>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</si>
  <si>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</si>
  <si>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</si>
  <si>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</si>
  <si>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</si>
  <si>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</si>
  <si>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</si>
  <si>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</si>
  <si>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</si>
  <si>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</si>
  <si>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</si>
  <si>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</si>
  <si>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</si>
  <si>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</si>
  <si>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</si>
  <si>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</si>
  <si>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</si>
  <si>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</si>
  <si>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</si>
  <si>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</si>
  <si>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</si>
  <si>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</si>
  <si>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</si>
  <si>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</si>
  <si>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</si>
  <si>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</si>
  <si>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</si>
  <si>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</si>
  <si>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</si>
  <si>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</si>
  <si>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</si>
  <si>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</si>
  <si>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</si>
  <si>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</si>
  <si>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</si>
  <si>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</si>
  <si>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</si>
  <si>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</si>
  <si>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</si>
  <si>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</si>
  <si>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</si>
  <si>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</si>
  <si>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</si>
  <si>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</si>
  <si>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</si>
  <si>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</si>
  <si>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</si>
  <si>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</si>
  <si>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</si>
  <si>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</si>
  <si>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</si>
  <si>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</si>
  <si>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</si>
  <si>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</si>
  <si>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</si>
  <si>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</si>
  <si>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</si>
  <si>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</si>
  <si>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</si>
  <si>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</si>
  <si>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</si>
  <si>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</si>
  <si>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</si>
  <si>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</si>
  <si>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</si>
  <si>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</si>
  <si>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</si>
  <si>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</si>
  <si>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</si>
  <si>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</si>
  <si>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</si>
  <si>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</si>
  <si>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</si>
  <si>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</si>
  <si>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</si>
  <si>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</si>
  <si>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</si>
  <si>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</si>
  <si>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</si>
  <si>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</si>
  <si>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</si>
  <si>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</si>
  <si>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</si>
  <si>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</si>
  <si>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</si>
  <si>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</si>
  <si>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</si>
  <si>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</si>
  <si>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</si>
  <si>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</si>
  <si>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</si>
  <si>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</si>
  <si>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</si>
  <si>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</si>
  <si>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</si>
  <si>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</si>
  <si>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</si>
  <si>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</si>
  <si>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</si>
  <si>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</si>
  <si>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</si>
  <si>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</si>
  <si>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</si>
  <si>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</si>
  <si>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</si>
  <si>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</si>
  <si>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</si>
  <si>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</si>
  <si>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</si>
  <si>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</si>
  <si>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</si>
  <si>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</si>
  <si>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</si>
  <si>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</si>
  <si>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</si>
  <si>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</si>
  <si>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</si>
  <si>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</si>
  <si>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</si>
  <si>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</si>
  <si>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</si>
  <si>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</si>
  <si>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</si>
  <si>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</si>
  <si>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</si>
  <si>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</si>
  <si>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</si>
  <si>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</si>
  <si>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</si>
  <si>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</si>
  <si>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</si>
  <si>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</si>
  <si>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</si>
  <si>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</si>
  <si>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</si>
  <si>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</si>
  <si>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</si>
  <si>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</si>
  <si>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</si>
  <si>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</si>
  <si>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</si>
  <si>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</si>
  <si>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</si>
  <si>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</si>
  <si>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</si>
  <si>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</si>
  <si>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</si>
  <si>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</si>
  <si>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</si>
  <si>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</si>
  <si>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</si>
  <si>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</si>
  <si>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</si>
  <si>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</si>
  <si>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</si>
  <si>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</si>
  <si>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</si>
  <si>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</si>
  <si>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</si>
  <si>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</si>
  <si>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</si>
  <si>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</si>
  <si>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</si>
  <si>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</si>
  <si>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</si>
  <si>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</si>
  <si>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</si>
  <si>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</si>
  <si>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</si>
  <si>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</si>
  <si>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</si>
  <si>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</si>
  <si>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</si>
  <si>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</si>
  <si>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</si>
  <si>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</si>
  <si>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</si>
  <si>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</si>
  <si>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</si>
  <si>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</si>
  <si>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</si>
  <si>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</si>
  <si>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</si>
  <si>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</si>
  <si>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</si>
  <si>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</si>
  <si>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</si>
  <si>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</si>
  <si>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</si>
  <si>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</si>
  <si>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</si>
  <si>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</si>
  <si>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</si>
  <si>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</si>
  <si>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</si>
  <si>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</si>
  <si>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</si>
  <si>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</si>
  <si>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</si>
  <si>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</si>
  <si>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</si>
  <si>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</si>
  <si>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</si>
  <si>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</si>
  <si>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</si>
  <si>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</si>
  <si>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</si>
  <si>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</si>
  <si>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</si>
  <si>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</si>
  <si>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</si>
  <si>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</si>
  <si>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</si>
  <si>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</si>
  <si>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</si>
  <si>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</si>
  <si>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</si>
  <si>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</si>
  <si>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</si>
  <si>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</si>
  <si>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</si>
  <si>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</si>
  <si>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</si>
  <si>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</si>
  <si>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</si>
  <si>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</si>
  <si>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</si>
  <si>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</si>
  <si>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</si>
  <si>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</si>
  <si>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</si>
  <si>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</si>
  <si>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</si>
  <si>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</si>
  <si>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</si>
  <si>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</si>
  <si>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</si>
  <si>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</si>
  <si>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</si>
  <si>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</si>
  <si>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</si>
  <si>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</si>
  <si>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</si>
  <si>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</si>
  <si>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</si>
  <si>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</si>
  <si>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</si>
  <si>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</si>
  <si>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</si>
  <si>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</si>
  <si>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</si>
  <si>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</si>
  <si>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</si>
  <si>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</si>
  <si>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</si>
  <si>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</si>
  <si>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</si>
  <si>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</si>
  <si>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</si>
  <si>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</si>
  <si>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</si>
  <si>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</si>
  <si>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</si>
  <si>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</si>
  <si>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</si>
  <si>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</si>
  <si>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</si>
  <si>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</si>
  <si>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</si>
  <si>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</si>
  <si>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</si>
  <si>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</si>
  <si>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</si>
  <si>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</si>
  <si>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</si>
  <si>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</si>
  <si>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</si>
  <si>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</si>
  <si>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</si>
  <si>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</si>
  <si>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</si>
  <si>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</si>
  <si>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</si>
  <si>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</si>
  <si>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</si>
  <si>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</si>
  <si>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</si>
  <si>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</si>
  <si>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</si>
  <si>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</si>
  <si>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</si>
  <si>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</si>
  <si>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</si>
  <si>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</si>
  <si>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</si>
  <si>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</si>
  <si>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</si>
  <si>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</si>
  <si>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</si>
  <si>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</si>
  <si>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</si>
  <si>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</si>
  <si>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</si>
  <si>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</si>
  <si>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</si>
  <si>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</si>
  <si>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</si>
  <si>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</si>
  <si>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</si>
  <si>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</si>
  <si>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</si>
  <si>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</si>
  <si>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</si>
  <si>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</si>
  <si>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</si>
  <si>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</si>
  <si>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</si>
  <si>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</si>
  <si>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</si>
  <si>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</si>
  <si>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</si>
  <si>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</si>
  <si>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</si>
  <si>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</si>
  <si>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</si>
  <si>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</si>
  <si>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</si>
  <si>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</si>
  <si>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</si>
  <si>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</si>
  <si>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</si>
  <si>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</si>
  <si>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</si>
  <si>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</si>
  <si>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</si>
  <si>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</si>
  <si>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</si>
  <si>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</si>
  <si>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</si>
  <si>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</si>
  <si>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</si>
  <si>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</si>
  <si>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</si>
  <si>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</si>
  <si>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</si>
  <si>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</si>
  <si>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</si>
  <si>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</si>
  <si>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</si>
  <si>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</si>
  <si>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</si>
  <si>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</si>
  <si>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</si>
  <si>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</si>
  <si>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</si>
  <si>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</si>
  <si>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</si>
  <si>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</si>
  <si>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</si>
  <si>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</si>
  <si>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</si>
  <si>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</si>
  <si>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</si>
  <si>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</si>
  <si>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</si>
  <si>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</si>
  <si>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</si>
  <si>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</si>
  <si>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</si>
  <si>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</si>
  <si>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</si>
  <si>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</si>
  <si>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</si>
  <si>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</si>
  <si>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</si>
  <si>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</si>
  <si>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</si>
  <si>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</si>
  <si>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</si>
  <si>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</si>
  <si>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</si>
  <si>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</si>
  <si>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</si>
  <si>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</si>
  <si>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</si>
  <si>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</si>
  <si>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</si>
  <si>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</si>
  <si>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</si>
  <si>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</si>
  <si>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</si>
  <si>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</si>
  <si>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</si>
  <si>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</si>
  <si>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</si>
  <si>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</si>
  <si>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</si>
  <si>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</si>
  <si>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</si>
  <si>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</si>
  <si>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</si>
  <si>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</si>
  <si>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</si>
  <si>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</si>
  <si>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</si>
  <si>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</si>
  <si>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</si>
  <si>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</si>
  <si>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</si>
  <si>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</si>
  <si>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</si>
  <si>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</si>
  <si>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</si>
  <si>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</si>
  <si>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</si>
  <si>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</si>
  <si>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</si>
  <si>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</si>
  <si>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</si>
  <si>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</si>
  <si>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</si>
  <si>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</si>
  <si>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</si>
  <si>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</si>
  <si>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</si>
  <si>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</si>
  <si>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</si>
  <si>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</si>
  <si>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</si>
  <si>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</si>
  <si>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</si>
  <si>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</si>
  <si>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</si>
  <si>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</si>
  <si>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</si>
  <si>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</si>
  <si>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</si>
  <si>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</si>
  <si>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</si>
  <si>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</si>
  <si>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</si>
  <si>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</si>
  <si>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</si>
  <si>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</si>
  <si>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</si>
  <si>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</si>
  <si>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</si>
  <si>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</si>
  <si>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</si>
  <si>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</si>
  <si>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</si>
  <si>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</si>
  <si>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</si>
  <si>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</si>
  <si>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</si>
  <si>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</si>
  <si>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</si>
  <si>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</si>
  <si>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</si>
  <si>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</si>
  <si>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</si>
  <si>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</si>
  <si>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</si>
  <si>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</si>
  <si>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</si>
  <si>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</si>
  <si>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</si>
  <si>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</si>
  <si>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</si>
  <si>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</si>
  <si>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</si>
  <si>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</si>
  <si>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</si>
  <si>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</si>
  <si>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</si>
  <si>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</si>
  <si>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</si>
  <si>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</si>
  <si>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</si>
  <si>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</si>
  <si>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</si>
  <si>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</si>
  <si>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</si>
  <si>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</si>
  <si>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</si>
  <si>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</si>
  <si>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</si>
  <si>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</si>
  <si>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</si>
  <si>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</si>
  <si>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</si>
  <si>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</si>
  <si>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</si>
  <si>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</si>
  <si>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</si>
  <si>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</si>
  <si>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</si>
  <si>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</si>
  <si>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</si>
  <si>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</si>
  <si>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</si>
  <si>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</si>
  <si>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</si>
  <si>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</si>
  <si>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</si>
  <si>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</si>
  <si>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</si>
  <si>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</si>
  <si>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</si>
  <si>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</si>
  <si>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</si>
  <si>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</si>
  <si>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</si>
  <si>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</si>
  <si>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</si>
  <si>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</si>
  <si>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</si>
  <si>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</si>
  <si>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</si>
  <si>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</si>
  <si>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</si>
  <si>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</si>
  <si>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</si>
  <si>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</si>
  <si>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</si>
  <si>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</si>
  <si>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</si>
  <si>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</si>
  <si>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</si>
  <si>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</si>
  <si>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</si>
  <si>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</si>
  <si>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</si>
  <si>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</si>
  <si>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</si>
  <si>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</si>
  <si>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</si>
  <si>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</si>
  <si>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</si>
  <si>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</si>
  <si>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</si>
  <si>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</si>
  <si>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</si>
  <si>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</si>
  <si>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</si>
  <si>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</si>
  <si>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</si>
  <si>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</si>
  <si>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</si>
  <si>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</si>
  <si>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</si>
  <si>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</si>
  <si>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</si>
  <si>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</si>
  <si>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</si>
  <si>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</si>
  <si>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</si>
  <si>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</si>
  <si>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</si>
  <si>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</si>
  <si>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</si>
  <si>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</si>
  <si>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</si>
  <si>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</si>
  <si>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</si>
  <si>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</si>
  <si>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</si>
  <si>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</si>
  <si>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</si>
  <si>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</si>
  <si>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</si>
  <si>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</si>
  <si>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</si>
  <si>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</si>
  <si>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</si>
  <si>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</si>
  <si>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</si>
  <si>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</si>
  <si>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</si>
  <si>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</si>
  <si>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</si>
  <si>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</si>
  <si>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</si>
  <si>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</si>
  <si>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</si>
  <si>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</si>
  <si>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</si>
  <si>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</si>
  <si>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</si>
  <si>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</si>
  <si>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</si>
  <si>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</si>
  <si>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</si>
  <si>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</si>
  <si>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</si>
  <si>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</si>
  <si>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</si>
  <si>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</si>
  <si>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</si>
  <si>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</si>
  <si>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</si>
  <si>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</si>
  <si>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</si>
  <si>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</si>
  <si>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</si>
  <si>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</si>
  <si>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</si>
  <si>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</si>
  <si>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</si>
  <si>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</si>
  <si>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</si>
  <si>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</si>
  <si>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</si>
  <si>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</si>
  <si>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</si>
  <si>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</si>
  <si>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</si>
  <si>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</si>
  <si>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</si>
  <si>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</si>
  <si>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</si>
  <si>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</si>
  <si>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</si>
  <si>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</si>
  <si>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</si>
  <si>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</si>
  <si>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</si>
  <si>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</si>
  <si>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</si>
  <si>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</si>
  <si>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</si>
  <si>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</si>
  <si>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</si>
  <si>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</si>
  <si>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</si>
  <si>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</si>
  <si>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</si>
  <si>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</si>
  <si>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</si>
  <si>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</si>
  <si>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</si>
  <si>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</si>
  <si>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</si>
  <si>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</si>
  <si>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</si>
  <si>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</si>
  <si>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</si>
  <si>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</si>
  <si>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</si>
  <si>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</si>
  <si>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</si>
  <si>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</si>
  <si>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</si>
  <si>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</si>
  <si>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</si>
  <si>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</si>
  <si>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</si>
  <si>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</si>
  <si>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</si>
  <si>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</si>
  <si>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</si>
  <si>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</si>
  <si>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</si>
  <si>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</si>
  <si>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</si>
  <si>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</si>
  <si>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</si>
  <si>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</si>
  <si>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</si>
  <si>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</si>
  <si>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</si>
  <si>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</si>
  <si>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</si>
  <si>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</si>
  <si>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</si>
  <si>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</si>
  <si>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</si>
  <si>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</si>
  <si>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</si>
  <si>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</si>
  <si>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</si>
  <si>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</si>
  <si>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</si>
  <si>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</si>
  <si>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</si>
  <si>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</si>
  <si>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</si>
  <si>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</si>
  <si>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</si>
  <si>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</si>
  <si>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</si>
  <si>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</si>
  <si>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</si>
  <si>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</si>
  <si>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</si>
  <si>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</si>
  <si>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</si>
  <si>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</si>
  <si>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</si>
  <si>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</si>
  <si>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</si>
  <si>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</si>
  <si>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</si>
  <si>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</si>
  <si>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</si>
  <si>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</si>
  <si>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</si>
  <si>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</si>
  <si>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</si>
  <si>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</si>
  <si>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</si>
  <si>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</si>
  <si>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</si>
  <si>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</si>
  <si>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</si>
  <si>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</si>
  <si>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</si>
  <si>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</si>
  <si>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</si>
  <si>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</si>
  <si>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</si>
  <si>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</si>
  <si>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</si>
  <si>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</si>
  <si>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</si>
  <si>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</si>
  <si>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</si>
  <si>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</si>
  <si>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</si>
  <si>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</si>
  <si>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</si>
  <si>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</si>
  <si>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</si>
  <si>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</si>
  <si>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</si>
  <si>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</si>
  <si>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</si>
  <si>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</si>
  <si>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</si>
  <si>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</si>
  <si>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</si>
  <si>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</si>
  <si>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</si>
  <si>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</si>
  <si>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</si>
  <si>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</si>
  <si>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</si>
  <si>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</si>
  <si>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</si>
  <si>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</si>
  <si>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</si>
  <si>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</si>
  <si>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</si>
  <si>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</si>
  <si>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</si>
  <si>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</si>
  <si>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</si>
  <si>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</si>
  <si>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</si>
  <si>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</si>
  <si>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</si>
  <si>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</si>
  <si>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</si>
  <si>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</si>
  <si>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</si>
  <si>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</si>
  <si>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</si>
  <si>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</si>
  <si>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</si>
  <si>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</si>
  <si>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</si>
  <si>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</si>
  <si>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</si>
  <si>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</si>
  <si>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</si>
  <si>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</si>
  <si>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</si>
  <si>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</si>
  <si>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</si>
  <si>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</si>
  <si>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</si>
  <si>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</si>
  <si>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</si>
  <si>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</si>
  <si>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</si>
  <si>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</si>
  <si>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</si>
  <si>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</si>
  <si>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</si>
  <si>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</si>
  <si>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</si>
  <si>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</si>
  <si>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</si>
  <si>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</si>
  <si>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</si>
  <si>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</si>
  <si>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</si>
  <si>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</si>
  <si>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</si>
  <si>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</si>
  <si>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</si>
  <si>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</si>
  <si>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</si>
  <si>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</si>
  <si>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</si>
  <si>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</si>
  <si>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</si>
  <si>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</si>
  <si>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</si>
  <si>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</si>
  <si>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</si>
  <si>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</si>
  <si>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</si>
  <si>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</si>
  <si>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</si>
  <si>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</si>
  <si>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</si>
  <si>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</si>
  <si>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</si>
  <si>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</si>
  <si>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</si>
  <si>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</si>
  <si>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</si>
  <si>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</si>
  <si>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</si>
  <si>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</si>
  <si>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</si>
  <si>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</si>
  <si>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</si>
  <si>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</si>
  <si>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</si>
  <si>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</si>
  <si>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</si>
  <si>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</si>
  <si>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</si>
  <si>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</si>
  <si>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</si>
  <si>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</si>
  <si>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</si>
  <si>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</si>
  <si>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</si>
  <si>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</si>
  <si>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</si>
  <si>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</si>
  <si>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</si>
  <si>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</si>
  <si>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</si>
  <si>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</si>
  <si>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</si>
  <si>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</si>
  <si>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</si>
  <si>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</si>
  <si>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</si>
  <si>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</si>
  <si>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</si>
  <si>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</si>
  <si>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</si>
  <si>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</si>
  <si>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</si>
  <si>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</si>
  <si>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</si>
  <si>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</si>
  <si>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</si>
  <si>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</si>
  <si>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</si>
  <si>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</si>
  <si>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</si>
  <si>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</si>
  <si>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</si>
  <si>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</si>
  <si>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</si>
  <si>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</si>
  <si>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</si>
  <si>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</si>
  <si>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</si>
  <si>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</si>
  <si>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</si>
  <si>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</si>
  <si>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</si>
  <si>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</si>
  <si>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</si>
  <si>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</si>
  <si>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</si>
  <si>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</si>
  <si>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</si>
  <si>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</si>
  <si>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</si>
  <si>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</si>
  <si>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</si>
  <si>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</si>
  <si>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</si>
  <si>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</si>
  <si>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</si>
  <si>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</si>
  <si>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</si>
  <si>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</si>
  <si>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</si>
  <si>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</si>
  <si>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</si>
  <si>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</si>
  <si>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</si>
  <si>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</si>
  <si>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</si>
  <si>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</si>
  <si>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</si>
  <si>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</si>
  <si>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</si>
  <si>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</si>
  <si>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</si>
  <si>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</si>
  <si>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</si>
  <si>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</si>
  <si>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</si>
  <si>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</si>
  <si>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</si>
  <si>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</si>
  <si>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</si>
  <si>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</si>
  <si>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</si>
  <si>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</si>
  <si>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</si>
  <si>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</si>
  <si>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</si>
  <si>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</si>
  <si>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</si>
  <si>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</si>
  <si>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</si>
  <si>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</si>
  <si>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</si>
  <si>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</si>
  <si>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</si>
  <si>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</si>
  <si>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</si>
  <si>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</si>
  <si>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</si>
  <si>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</si>
  <si>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</si>
  <si>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</si>
  <si>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</si>
  <si>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</si>
  <si>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</si>
  <si>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</si>
  <si>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</si>
  <si>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</si>
  <si>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</si>
  <si>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</si>
  <si>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</si>
  <si>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</si>
  <si>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</si>
  <si>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</si>
  <si>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</si>
  <si>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</si>
  <si>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</si>
  <si>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</si>
  <si>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</si>
  <si>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</si>
  <si>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</si>
  <si>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</si>
  <si>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</si>
  <si>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</si>
  <si>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</si>
  <si>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</si>
  <si>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</si>
  <si>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</si>
  <si>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</si>
  <si>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</si>
  <si>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</si>
  <si>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</si>
  <si>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</si>
  <si>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</si>
  <si>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</si>
  <si>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</si>
  <si>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</si>
  <si>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</si>
  <si>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</si>
  <si>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</si>
  <si>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</si>
  <si>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</si>
  <si>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</si>
  <si>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</si>
  <si>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</si>
  <si>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</si>
  <si>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</si>
  <si>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</si>
  <si>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</si>
  <si>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</si>
  <si>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</si>
  <si>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</si>
  <si>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</si>
  <si>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</si>
  <si>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</si>
  <si>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</si>
  <si>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</si>
  <si>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</si>
  <si>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</si>
  <si>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</si>
  <si>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</si>
  <si>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</si>
  <si>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</si>
  <si>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</si>
  <si>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</si>
  <si>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</si>
  <si>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</si>
  <si>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</si>
  <si>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</si>
  <si>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</si>
  <si>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</si>
  <si>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</si>
  <si>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</si>
  <si>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</si>
  <si>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</si>
  <si>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</si>
  <si>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</si>
  <si>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</si>
  <si>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</si>
  <si>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</si>
  <si>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</si>
  <si>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</si>
  <si>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</si>
  <si>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</si>
  <si>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</si>
  <si>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</si>
  <si>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</si>
  <si>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</si>
  <si>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</si>
  <si>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</si>
  <si>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</si>
  <si>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</si>
  <si>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</si>
  <si>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</si>
  <si>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</si>
  <si>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</si>
  <si>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</si>
  <si>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</si>
  <si>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</si>
  <si>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</si>
  <si>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</si>
  <si>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</si>
  <si>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</si>
  <si>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</si>
  <si>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</si>
  <si>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</si>
  <si>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</si>
  <si>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</si>
  <si>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</si>
  <si>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</si>
  <si>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</si>
  <si>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</si>
  <si>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</si>
  <si>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</si>
  <si>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</si>
  <si>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</si>
  <si>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</si>
  <si>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</si>
  <si>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</si>
  <si>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</si>
  <si>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</si>
  <si>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</si>
  <si>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</si>
  <si>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</si>
  <si>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</si>
  <si>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</si>
  <si>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</si>
  <si>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</si>
  <si>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</si>
  <si>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</si>
  <si>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</si>
  <si>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</si>
  <si>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</si>
  <si>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</si>
  <si>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</si>
  <si>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</si>
  <si>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</si>
  <si>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</si>
  <si>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</si>
  <si>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</si>
  <si>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</si>
  <si>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</si>
  <si>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</si>
  <si>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</si>
  <si>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</si>
  <si>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</si>
  <si>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</si>
  <si>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</si>
  <si>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</si>
  <si>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</si>
  <si>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</si>
  <si>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</si>
  <si>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</si>
  <si>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</si>
  <si>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</si>
  <si>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</si>
  <si>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</si>
  <si>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</si>
  <si>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</si>
  <si>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</si>
  <si>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</si>
  <si>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</si>
  <si>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</si>
  <si>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</si>
  <si>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</si>
  <si>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</si>
  <si>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</si>
  <si>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</si>
  <si>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</si>
  <si>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</si>
  <si>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</si>
  <si>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</si>
  <si>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</si>
  <si>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</si>
  <si>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</si>
  <si>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</si>
  <si>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</si>
  <si>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</si>
  <si>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</si>
  <si>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</si>
  <si>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</si>
  <si>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</si>
  <si>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</si>
  <si>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</si>
  <si>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</si>
  <si>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</si>
  <si>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</si>
  <si>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</si>
  <si>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</si>
  <si>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</si>
  <si>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</si>
  <si>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</si>
  <si>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</si>
  <si>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</si>
  <si>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</si>
  <si>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</si>
  <si>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</si>
  <si>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</si>
  <si>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</si>
  <si>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</si>
  <si>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</si>
  <si>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</si>
  <si>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</si>
  <si>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</si>
  <si>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</si>
  <si>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</si>
  <si>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</si>
  <si>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</si>
  <si>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</si>
  <si>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</si>
  <si>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</si>
  <si>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</si>
  <si>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</si>
  <si>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</si>
  <si>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</si>
  <si>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</si>
  <si>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</si>
  <si>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</si>
  <si>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</si>
  <si>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</si>
  <si>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</si>
  <si>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</si>
  <si>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</si>
  <si>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</si>
  <si>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</si>
  <si>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</si>
  <si>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</si>
  <si>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</si>
  <si>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</si>
  <si>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</si>
  <si>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</si>
  <si>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</si>
  <si>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</si>
  <si>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</si>
  <si>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</si>
  <si>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</si>
  <si>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</si>
  <si>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</si>
  <si>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</si>
  <si>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</si>
  <si>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</si>
  <si>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</si>
  <si>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</si>
  <si>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</si>
  <si>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</si>
  <si>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</si>
  <si>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</si>
  <si>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</si>
  <si>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</si>
  <si>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</si>
  <si>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</si>
  <si>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</si>
  <si>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</si>
  <si>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</si>
  <si>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</si>
  <si>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</si>
  <si>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</si>
  <si>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</si>
  <si>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</si>
  <si>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</si>
  <si>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</si>
  <si>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</si>
  <si>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</si>
  <si>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</si>
  <si>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</si>
  <si>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</si>
  <si>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</si>
  <si>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</si>
  <si>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</si>
  <si>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</si>
  <si>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</si>
  <si>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</si>
  <si>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</si>
  <si>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</si>
  <si>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</si>
  <si>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</si>
  <si>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</si>
  <si>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</si>
  <si>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</si>
  <si>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</si>
  <si>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</si>
  <si>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</si>
  <si>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</si>
  <si>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</si>
  <si>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</si>
  <si>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</si>
  <si>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</si>
  <si>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</si>
  <si>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</si>
  <si>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</si>
  <si>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</si>
  <si>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</si>
  <si>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</si>
  <si>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</si>
  <si>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</si>
  <si>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</si>
  <si>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</si>
  <si>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</si>
  <si>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</si>
  <si>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</si>
  <si>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</si>
  <si>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</si>
  <si>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</si>
  <si>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</si>
  <si>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</si>
  <si>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</si>
  <si>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</si>
  <si>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</si>
  <si>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</si>
  <si>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</si>
  <si>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</si>
  <si>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</si>
  <si>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</si>
  <si>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</si>
  <si>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</si>
  <si>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</si>
  <si>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</si>
  <si>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</si>
  <si>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</si>
  <si>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</si>
  <si>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</si>
  <si>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</si>
  <si>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</si>
  <si>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</si>
  <si>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</si>
  <si>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</si>
  <si>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</si>
  <si>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</si>
  <si>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</si>
  <si>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</si>
  <si>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</si>
  <si>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</si>
  <si>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</si>
  <si>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</si>
  <si>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</si>
  <si>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</si>
  <si>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</si>
  <si>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</si>
  <si>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</si>
  <si>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</si>
  <si>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</si>
  <si>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</si>
  <si>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</si>
  <si>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</si>
  <si>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</si>
  <si>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</si>
  <si>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</si>
  <si>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</si>
  <si>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</si>
  <si>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</si>
  <si>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</si>
  <si>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</si>
  <si>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</si>
  <si>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</si>
  <si>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</si>
  <si>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</si>
  <si>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</si>
  <si>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</si>
  <si>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</si>
  <si>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</si>
  <si>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</si>
  <si>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</si>
  <si>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</si>
  <si>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</si>
  <si>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</si>
  <si>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</si>
  <si>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</si>
  <si>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</si>
  <si>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</si>
  <si>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</si>
  <si>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</si>
  <si>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</si>
  <si>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</si>
  <si>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</si>
  <si>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</si>
  <si>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</si>
  <si>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</si>
  <si>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</si>
  <si>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</si>
  <si>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</si>
  <si>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</si>
  <si>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</si>
  <si>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</si>
  <si>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</si>
  <si>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</si>
  <si>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</si>
  <si>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</si>
  <si>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</si>
  <si>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</si>
  <si>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</si>
  <si>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</si>
  <si>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</si>
  <si>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</si>
  <si>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</si>
  <si>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</si>
  <si>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</si>
  <si>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</si>
  <si>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</si>
  <si>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</si>
  <si>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</si>
  <si>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</si>
  <si>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</si>
  <si>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</si>
  <si>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</si>
  <si>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</si>
  <si>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</si>
  <si>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</si>
  <si>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</si>
  <si>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</si>
  <si>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</si>
  <si>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</si>
  <si>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</si>
  <si>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</si>
  <si>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</si>
  <si>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</si>
  <si>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</si>
  <si>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</si>
  <si>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</si>
  <si>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</si>
  <si>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</si>
  <si>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</si>
  <si>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</si>
  <si>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</si>
  <si>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</si>
  <si>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</si>
  <si>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</si>
  <si>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</si>
  <si>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</si>
  <si>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</si>
  <si>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</si>
  <si>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</si>
  <si>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</si>
  <si>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</si>
  <si>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</si>
  <si>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</si>
  <si>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</si>
  <si>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</si>
  <si>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</si>
  <si>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</si>
  <si>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</si>
  <si>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</si>
  <si>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</si>
  <si>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</si>
  <si>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</si>
  <si>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</si>
  <si>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</si>
  <si>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</si>
  <si>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</si>
  <si>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</si>
  <si>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</si>
  <si>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</si>
  <si>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</si>
  <si>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</si>
  <si>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</si>
  <si>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</si>
  <si>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</si>
  <si>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</si>
  <si>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</si>
  <si>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</si>
  <si>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</si>
  <si>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</si>
  <si>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</si>
  <si>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</si>
  <si>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</si>
  <si>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</si>
  <si>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</si>
  <si>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</si>
  <si>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</si>
  <si>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</si>
  <si>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</si>
  <si>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</si>
  <si>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</si>
  <si>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</si>
  <si>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</si>
  <si>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</si>
  <si>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</si>
  <si>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</si>
  <si>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</si>
  <si>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</si>
  <si>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</si>
  <si>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</si>
  <si>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</si>
  <si>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</si>
  <si>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</si>
  <si>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</si>
  <si>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</si>
  <si>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</si>
  <si>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</si>
  <si>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</si>
  <si>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</si>
  <si>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</si>
  <si>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</si>
  <si>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</si>
  <si>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</si>
  <si>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</si>
  <si>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</si>
  <si>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</si>
  <si>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</si>
  <si>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</si>
  <si>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</si>
  <si>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</si>
  <si>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</si>
  <si>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</si>
  <si>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</si>
  <si>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</si>
  <si>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</si>
  <si>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</si>
  <si>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</si>
  <si>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</si>
  <si>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</si>
  <si>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</si>
  <si>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</si>
  <si>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</si>
  <si>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</si>
  <si>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</si>
  <si>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</si>
  <si>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</si>
  <si>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</si>
  <si>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</si>
  <si>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</si>
  <si>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</si>
  <si>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</si>
  <si>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</si>
  <si>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</si>
  <si>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</si>
  <si>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</si>
  <si>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</si>
  <si>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</si>
  <si>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</si>
  <si>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</si>
  <si>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</si>
  <si>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</si>
  <si>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</si>
  <si>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</si>
  <si>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</si>
  <si>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</si>
  <si>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</si>
  <si>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</si>
  <si>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</si>
  <si>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</si>
  <si>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</si>
  <si>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</si>
  <si>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</si>
  <si>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</si>
  <si>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</si>
  <si>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</si>
  <si>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</si>
  <si>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</si>
  <si>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</si>
  <si>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</si>
  <si>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</si>
  <si>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</si>
  <si>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</si>
  <si>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</si>
  <si>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</si>
  <si>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</si>
  <si>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</si>
  <si>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</si>
  <si>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</si>
  <si>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</si>
  <si>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</si>
  <si>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</si>
  <si>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</si>
  <si>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</si>
  <si>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</si>
  <si>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</si>
  <si>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</si>
  <si>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</si>
  <si>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</si>
  <si>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</si>
  <si>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</si>
  <si>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</si>
  <si>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</si>
  <si>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</si>
  <si>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</si>
  <si>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</si>
  <si>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</si>
  <si>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</si>
  <si>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</si>
  <si>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</si>
  <si>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</si>
  <si>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</si>
  <si>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</si>
  <si>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</si>
  <si>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</si>
  <si>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</si>
  <si>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</si>
  <si>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</si>
  <si>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</si>
  <si>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</si>
  <si>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</si>
  <si>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</si>
  <si>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</si>
  <si>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</si>
  <si>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</si>
  <si>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</si>
  <si>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</si>
  <si>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</si>
  <si>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</si>
  <si>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</si>
  <si>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</si>
  <si>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</si>
  <si>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</si>
  <si>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</si>
  <si>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</si>
  <si>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</si>
  <si>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</si>
  <si>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</si>
  <si>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</si>
  <si>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</si>
  <si>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</si>
  <si>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</si>
  <si>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</si>
  <si>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</si>
  <si>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</si>
  <si>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</si>
  <si>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</si>
  <si>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</si>
  <si>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</si>
  <si>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</si>
  <si>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</si>
  <si>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</si>
  <si>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</si>
  <si>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</si>
  <si>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</si>
  <si>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</si>
  <si>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</si>
  <si>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</si>
  <si>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</si>
  <si>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</si>
  <si>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</si>
  <si>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</si>
  <si>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</si>
  <si>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</si>
  <si>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</si>
  <si>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</si>
  <si>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</si>
  <si>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</si>
  <si>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</si>
  <si>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</si>
  <si>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</si>
  <si>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</si>
  <si>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</si>
  <si>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</si>
  <si>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</si>
  <si>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</si>
  <si>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</si>
  <si>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</si>
  <si>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</si>
  <si>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</si>
  <si>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</si>
  <si>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</si>
  <si>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</si>
  <si>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</si>
  <si>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</si>
  <si>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</si>
  <si>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</si>
  <si>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</si>
  <si>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</si>
  <si>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</si>
  <si>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</si>
  <si>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</si>
  <si>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</si>
  <si>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</si>
  <si>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</si>
  <si>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</si>
  <si>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</si>
  <si>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</si>
  <si>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</si>
  <si>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</si>
  <si>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</si>
  <si>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</si>
  <si>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</si>
  <si>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</si>
  <si>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</si>
  <si>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</si>
  <si>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</si>
  <si>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</si>
  <si>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</si>
  <si>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</si>
  <si>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</si>
  <si>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</si>
  <si>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</si>
  <si>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</si>
  <si>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</si>
  <si>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</si>
  <si>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</si>
  <si>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</si>
  <si>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</si>
  <si>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</si>
  <si>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</si>
  <si>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</si>
  <si>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</si>
  <si>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</si>
  <si>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</si>
  <si>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</si>
  <si>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</si>
  <si>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</si>
  <si>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</si>
  <si>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</si>
  <si>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</si>
  <si>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</si>
  <si>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</si>
  <si>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</si>
  <si>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</si>
  <si>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</si>
  <si>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</si>
  <si>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</si>
  <si>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</si>
  <si>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</si>
  <si>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</si>
  <si>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</si>
  <si>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</si>
  <si>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</si>
  <si>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</si>
  <si>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</si>
  <si>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</si>
  <si>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</si>
  <si>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</si>
  <si>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</si>
  <si>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</si>
  <si>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</si>
  <si>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</si>
  <si>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</si>
  <si>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</si>
  <si>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</si>
  <si>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</si>
  <si>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</si>
  <si>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</si>
  <si>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</si>
  <si>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</si>
  <si>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</si>
  <si>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</si>
  <si>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</si>
  <si>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</si>
  <si>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</si>
  <si>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</si>
  <si>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</si>
  <si>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</si>
  <si>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</si>
  <si>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</si>
  <si>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</si>
  <si>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</si>
  <si>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</si>
  <si>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</si>
  <si>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</si>
  <si>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</si>
  <si>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</si>
  <si>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</si>
  <si>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</si>
  <si>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</si>
  <si>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</si>
  <si>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</si>
  <si>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</si>
  <si>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</si>
  <si>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</si>
  <si>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</si>
  <si>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</si>
  <si>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</si>
  <si>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</si>
  <si>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</si>
  <si>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</si>
  <si>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</si>
  <si>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</si>
  <si>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</si>
  <si>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</si>
  <si>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</si>
  <si>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</si>
  <si>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</si>
  <si>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</si>
  <si>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</si>
  <si>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</si>
  <si>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</si>
  <si>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</si>
  <si>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</si>
  <si>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</si>
  <si>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</si>
  <si>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</si>
  <si>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</si>
  <si>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</si>
  <si>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</si>
  <si>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</si>
  <si>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</si>
  <si>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</si>
  <si>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</si>
  <si>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</si>
  <si>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</si>
  <si>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</si>
  <si>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</si>
  <si>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</si>
  <si>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</si>
  <si>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</si>
  <si>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</si>
  <si>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</si>
  <si>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</si>
  <si>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</si>
  <si>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</si>
  <si>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</si>
  <si>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</si>
  <si>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</si>
  <si>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</si>
  <si>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</si>
  <si>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</si>
  <si>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</si>
  <si>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</si>
  <si>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</si>
  <si>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</si>
  <si>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</si>
  <si>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</si>
  <si>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</si>
  <si>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</si>
  <si>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</si>
  <si>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</si>
  <si>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</si>
  <si>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</si>
  <si>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</si>
  <si>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</si>
  <si>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</si>
  <si>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</si>
  <si>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</si>
  <si>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</si>
  <si>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</si>
  <si>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</si>
  <si>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</si>
  <si>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</si>
  <si>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</si>
  <si>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</si>
  <si>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</si>
  <si>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</si>
  <si>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</si>
  <si>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</si>
  <si>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</si>
  <si>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</si>
  <si>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</si>
  <si>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</si>
  <si>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</si>
  <si>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</si>
  <si>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</si>
  <si>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</si>
  <si>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</si>
  <si>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</si>
  <si>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</si>
  <si>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</si>
  <si>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</si>
  <si>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</si>
  <si>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</si>
  <si>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</si>
  <si>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</si>
  <si>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</si>
  <si>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</si>
  <si>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</si>
  <si>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</si>
  <si>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</si>
  <si>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</si>
  <si>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</si>
  <si>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</si>
  <si>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</si>
  <si>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</si>
  <si>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</si>
  <si>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</si>
  <si>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</si>
  <si>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</si>
  <si>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</si>
  <si>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</si>
  <si>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</si>
  <si>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</si>
  <si>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</si>
  <si>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</si>
  <si>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</si>
  <si>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</si>
  <si>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</si>
  <si>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</si>
  <si>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</si>
  <si>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</si>
  <si>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</si>
  <si>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</si>
  <si>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</si>
  <si>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</si>
  <si>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</si>
  <si>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</si>
  <si>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</si>
  <si>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</si>
  <si>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</si>
  <si>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</si>
  <si>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</si>
  <si>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</si>
  <si>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</si>
  <si>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</si>
  <si>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</si>
  <si>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</si>
  <si>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</si>
  <si>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</si>
  <si>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</si>
  <si>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</si>
  <si>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</si>
  <si>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</si>
  <si>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</si>
  <si>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</si>
  <si>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</si>
  <si>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</si>
  <si>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</si>
  <si>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</si>
  <si>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</si>
  <si>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</si>
  <si>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</si>
  <si>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</si>
  <si>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</si>
  <si>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</si>
  <si>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</si>
  <si>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</si>
  <si>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</si>
  <si>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</si>
  <si>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</si>
  <si>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</si>
  <si>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</si>
  <si>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</si>
  <si>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</si>
  <si>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</si>
  <si>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</si>
  <si>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</si>
  <si>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</si>
  <si>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</si>
  <si>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</si>
  <si>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</si>
  <si>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</si>
  <si>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</si>
  <si>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</si>
  <si>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</si>
  <si>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</si>
  <si>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</si>
  <si>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</si>
  <si>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</si>
  <si>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</si>
  <si>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</si>
  <si>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</si>
  <si>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</si>
  <si>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</si>
  <si>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</si>
  <si>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</si>
  <si>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</si>
  <si>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</si>
  <si>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</si>
  <si>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</si>
  <si>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</si>
  <si>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</si>
  <si>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</si>
  <si>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</si>
  <si>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</si>
  <si>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</si>
  <si>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</si>
  <si>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</si>
  <si>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</si>
  <si>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</si>
  <si>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</si>
  <si>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</si>
  <si>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</si>
  <si>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</si>
  <si>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</si>
  <si>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</si>
  <si>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</si>
  <si>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</si>
  <si>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</si>
  <si>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</si>
  <si>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</si>
  <si>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</si>
  <si>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</si>
  <si>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</si>
  <si>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</si>
  <si>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</si>
  <si>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</si>
  <si>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</si>
  <si>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</si>
  <si>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</si>
  <si>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</si>
  <si>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</si>
  <si>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</si>
  <si>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</si>
  <si>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</si>
  <si>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</si>
  <si>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</si>
  <si>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</si>
  <si>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</si>
  <si>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</si>
  <si>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</si>
  <si>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</si>
  <si>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</si>
  <si>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</si>
  <si>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</si>
  <si>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</si>
  <si>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</si>
  <si>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</si>
  <si>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</si>
  <si>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</si>
  <si>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</si>
  <si>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</si>
  <si>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</si>
  <si>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</si>
  <si>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</si>
  <si>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</si>
  <si>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</si>
  <si>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</si>
  <si>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</si>
  <si>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</si>
  <si>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</si>
  <si>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</si>
  <si>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</si>
  <si>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</si>
  <si>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</si>
  <si>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</si>
  <si>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</si>
  <si>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</si>
  <si>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</si>
  <si>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</si>
  <si>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</si>
  <si>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</si>
  <si>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</si>
  <si>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</si>
  <si>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</si>
  <si>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</si>
  <si>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</si>
  <si>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</si>
  <si>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</si>
  <si>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</si>
  <si>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</si>
  <si>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</si>
  <si>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</si>
  <si>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</si>
  <si>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</si>
  <si>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</si>
  <si>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</si>
  <si>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</si>
  <si>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</si>
  <si>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</si>
  <si>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</si>
  <si>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</si>
  <si>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</si>
  <si>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</si>
  <si>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</si>
  <si>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</si>
  <si>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</si>
  <si>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</si>
  <si>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</si>
  <si>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</si>
  <si>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</si>
  <si>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</si>
  <si>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</si>
  <si>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</si>
  <si>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</si>
  <si>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</si>
  <si>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</si>
  <si>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</si>
  <si>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</si>
  <si>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</si>
  <si>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</si>
  <si>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</si>
  <si>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</si>
  <si>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</si>
  <si>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</si>
  <si>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</si>
  <si>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</si>
  <si>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</si>
  <si>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</si>
  <si>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</si>
  <si>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</si>
  <si>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</si>
  <si>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</si>
  <si>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</si>
  <si>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</si>
  <si>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</si>
  <si>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</si>
  <si>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</si>
  <si>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</si>
  <si>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</si>
  <si>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</si>
  <si>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</si>
  <si>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</si>
  <si>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</si>
  <si>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</si>
  <si>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</si>
  <si>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</si>
  <si>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</si>
  <si>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</si>
  <si>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</si>
  <si>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</si>
  <si>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</si>
  <si>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</si>
  <si>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</si>
  <si>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</si>
  <si>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</si>
  <si>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</si>
  <si>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</si>
  <si>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</si>
  <si>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</si>
  <si>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</si>
  <si>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</si>
  <si>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</si>
  <si>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</si>
  <si>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</si>
  <si>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</si>
  <si>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</si>
  <si>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</si>
  <si>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</si>
  <si>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</si>
  <si>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</si>
  <si>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</si>
  <si>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</si>
  <si>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</si>
  <si>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</si>
  <si>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</si>
  <si>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</si>
  <si>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</si>
  <si>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</si>
  <si>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</si>
  <si>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</si>
  <si>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</si>
  <si>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</si>
  <si>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</si>
  <si>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</si>
  <si>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</si>
  <si>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</si>
  <si>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</si>
  <si>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</si>
  <si>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</si>
  <si>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</si>
  <si>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</si>
  <si>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</si>
  <si>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</si>
  <si>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</si>
  <si>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</si>
  <si>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</si>
  <si>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</si>
  <si>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</si>
  <si>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</si>
  <si>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</si>
  <si>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</si>
  <si>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</si>
  <si>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</si>
  <si>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</si>
  <si>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</si>
  <si>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</si>
  <si>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</si>
  <si>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</si>
  <si>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</si>
  <si>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</si>
  <si>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</si>
  <si>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</si>
  <si>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</si>
  <si>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</si>
  <si>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</si>
  <si>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</si>
  <si>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</si>
  <si>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</si>
  <si>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</si>
  <si>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</si>
  <si>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</si>
  <si>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</si>
  <si>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</si>
  <si>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</si>
  <si>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</si>
  <si>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</si>
  <si>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</si>
  <si>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</si>
  <si>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</si>
  <si>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</si>
  <si>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</si>
  <si>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</si>
  <si>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</si>
  <si>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</si>
  <si>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</si>
  <si>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</si>
  <si>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</si>
  <si>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</si>
  <si>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</si>
  <si>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</si>
  <si>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</si>
  <si>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</si>
  <si>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</si>
  <si>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</si>
  <si>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</si>
  <si>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</si>
  <si>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</si>
  <si>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</si>
  <si>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</si>
  <si>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</si>
  <si>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</si>
  <si>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</si>
  <si>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</si>
  <si>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</si>
  <si>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</si>
  <si>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</si>
  <si>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</si>
  <si>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</si>
  <si>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</si>
  <si>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</si>
  <si>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</si>
  <si>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</si>
  <si>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</si>
  <si>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</si>
  <si>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</si>
  <si>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</si>
  <si>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</si>
  <si>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</si>
  <si>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</si>
  <si>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</si>
  <si>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</si>
  <si>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</si>
  <si>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</si>
  <si>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</si>
  <si>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</si>
  <si>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</si>
  <si>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</si>
  <si>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</si>
  <si>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</si>
  <si>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</si>
  <si>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</si>
  <si>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</si>
  <si>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</si>
  <si>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</si>
  <si>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</si>
  <si>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</si>
  <si>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</si>
  <si>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</si>
  <si>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</si>
  <si>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</si>
  <si>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</si>
  <si>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</si>
  <si>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</si>
  <si>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</si>
  <si>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</si>
  <si>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</si>
  <si>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</si>
  <si>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</si>
  <si>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</si>
  <si>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</si>
  <si>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</si>
  <si>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</si>
  <si>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</si>
  <si>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</si>
  <si>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</si>
  <si>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</si>
  <si>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</si>
  <si>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</si>
  <si>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</si>
  <si>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</si>
  <si>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</si>
  <si>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</si>
  <si>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</si>
  <si>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</si>
  <si>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</si>
  <si>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</si>
  <si>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</si>
  <si>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</si>
  <si>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</si>
  <si>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</si>
  <si>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</si>
  <si>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</si>
  <si>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</si>
  <si>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</si>
  <si>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</si>
  <si>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</si>
  <si>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</si>
  <si>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</si>
  <si>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</si>
  <si>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</si>
  <si>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</si>
  <si>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</si>
  <si>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</si>
  <si>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</si>
  <si>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</si>
  <si>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</si>
  <si>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</si>
  <si>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</si>
  <si>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</si>
  <si>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</si>
  <si>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</si>
  <si>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</si>
  <si>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</si>
  <si>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</si>
  <si>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</si>
  <si>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</si>
  <si>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</si>
  <si>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</si>
  <si>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</si>
  <si>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</si>
  <si>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</si>
  <si>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</si>
  <si>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</si>
  <si>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</si>
  <si>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</si>
  <si>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</si>
  <si>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</si>
  <si>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</si>
  <si>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</si>
  <si>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</si>
  <si>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</si>
  <si>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</si>
  <si>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</si>
  <si>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</si>
  <si>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</si>
  <si>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</si>
  <si>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</si>
  <si>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</si>
  <si>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</si>
  <si>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</si>
  <si>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</si>
  <si>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</si>
  <si>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</si>
  <si>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</si>
  <si>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</si>
  <si>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</si>
  <si>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</si>
  <si>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</si>
  <si>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</si>
  <si>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</si>
  <si>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</si>
  <si>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</si>
  <si>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</si>
  <si>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</si>
  <si>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</si>
  <si>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</si>
  <si>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</si>
  <si>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</si>
  <si>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</si>
  <si>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</si>
  <si>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</si>
  <si>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</si>
  <si>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</si>
  <si>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</si>
  <si>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</si>
  <si>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</si>
  <si>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</si>
  <si>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</si>
  <si>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</si>
  <si>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</si>
  <si>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</si>
  <si>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</si>
  <si>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</si>
  <si>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</si>
  <si>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</si>
  <si>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</si>
  <si>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</si>
  <si>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</si>
  <si>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</si>
  <si>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</si>
  <si>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</si>
  <si>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</si>
  <si>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</si>
  <si>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</si>
  <si>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</si>
  <si>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</si>
  <si>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</si>
  <si>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</si>
  <si>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</si>
  <si>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</si>
  <si>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</si>
  <si>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</si>
  <si>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</si>
  <si>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</si>
  <si>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</si>
  <si>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</si>
  <si>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</si>
  <si>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</si>
  <si>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</si>
  <si>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</si>
  <si>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</si>
  <si>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</si>
  <si>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</si>
  <si>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</si>
  <si>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</si>
  <si>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</si>
  <si>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</si>
  <si>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</si>
  <si>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</si>
  <si>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</si>
  <si>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</si>
  <si>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</si>
  <si>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</si>
  <si>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</si>
  <si>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</si>
  <si>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</si>
  <si>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</si>
  <si>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</si>
  <si>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</si>
  <si>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</si>
  <si>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</si>
  <si>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</si>
  <si>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</si>
  <si>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</si>
  <si>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</si>
  <si>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</si>
  <si>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</si>
  <si>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</si>
  <si>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</si>
  <si>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</si>
  <si>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</si>
  <si>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</si>
  <si>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</si>
  <si>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</si>
  <si>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</si>
  <si>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</si>
  <si>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</si>
  <si>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</si>
  <si>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</si>
  <si>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</si>
  <si>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</si>
  <si>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</si>
  <si>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</si>
  <si>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</si>
  <si>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</si>
  <si>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</si>
  <si>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</si>
  <si>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</si>
  <si>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</si>
  <si>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</si>
  <si>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</si>
  <si>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</si>
  <si>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</si>
  <si>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</si>
  <si>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</si>
  <si>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</si>
  <si>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</si>
  <si>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</si>
  <si>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</si>
  <si>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</si>
  <si>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</si>
  <si>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</si>
  <si>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</si>
  <si>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</si>
  <si>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</si>
  <si>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</si>
  <si>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</si>
  <si>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</si>
  <si>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</si>
  <si>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</si>
  <si>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</si>
  <si>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</si>
  <si>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</si>
  <si>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</si>
  <si>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</si>
  <si>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</si>
  <si>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</si>
  <si>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</si>
  <si>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</si>
  <si>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</si>
  <si>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</si>
  <si>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</si>
  <si>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</si>
  <si>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</si>
  <si>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</si>
  <si>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</si>
  <si>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</si>
  <si>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</si>
  <si>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</si>
  <si>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</si>
  <si>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</si>
  <si>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</si>
  <si>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</si>
  <si>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</si>
  <si>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</si>
  <si>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</si>
  <si>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</si>
  <si>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</si>
  <si>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</si>
  <si>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</si>
  <si>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</si>
  <si>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</si>
  <si>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</si>
  <si>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</si>
  <si>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</si>
  <si>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</si>
  <si>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</si>
  <si>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</si>
  <si>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</si>
  <si>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</si>
  <si>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</si>
  <si>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</si>
  <si>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</si>
  <si>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</si>
  <si>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</si>
  <si>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</si>
  <si>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</si>
  <si>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</si>
  <si>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</si>
  <si>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</si>
  <si>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</si>
  <si>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</si>
  <si>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</si>
  <si>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</si>
  <si>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</si>
  <si>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</si>
  <si>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</si>
  <si>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</si>
  <si>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</si>
  <si>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</si>
  <si>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</si>
  <si>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</si>
  <si>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</si>
  <si>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</si>
  <si>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</si>
  <si>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</si>
  <si>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</si>
  <si>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</si>
  <si>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</si>
  <si>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</si>
  <si>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</si>
  <si>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</si>
  <si>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</si>
  <si>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</si>
  <si>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</si>
  <si>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</si>
  <si>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</si>
  <si>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</si>
  <si>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</si>
  <si>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</si>
  <si>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</si>
  <si>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</si>
  <si>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</si>
  <si>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</si>
  <si>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</si>
  <si>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</si>
  <si>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</si>
  <si>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</si>
  <si>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</si>
  <si>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</si>
  <si>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</si>
  <si>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</si>
  <si>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</si>
  <si>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</si>
  <si>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</si>
  <si>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</si>
  <si>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</si>
  <si>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</si>
  <si>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</si>
  <si>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</si>
  <si>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</si>
  <si>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</si>
  <si>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</si>
  <si>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</si>
  <si>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</si>
  <si>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</si>
  <si>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</si>
  <si>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</si>
  <si>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</si>
  <si>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</si>
  <si>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</si>
  <si>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</si>
  <si>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</si>
  <si>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</si>
  <si>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</si>
  <si>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</si>
  <si>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</si>
  <si>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</si>
  <si>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</si>
  <si>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</si>
  <si>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</si>
  <si>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</si>
  <si>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</si>
  <si>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</si>
  <si>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</si>
  <si>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</si>
  <si>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</si>
  <si>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</si>
  <si>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</si>
  <si>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</si>
  <si>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</si>
  <si>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</si>
  <si>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</si>
  <si>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</si>
  <si>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</si>
  <si>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</si>
  <si>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</si>
  <si>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</si>
  <si>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</si>
  <si>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</si>
  <si>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</si>
  <si>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</si>
  <si>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</si>
  <si>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</si>
  <si>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</si>
  <si>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</si>
  <si>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</si>
  <si>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</si>
  <si>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</si>
  <si>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</si>
  <si>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</si>
  <si>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</si>
  <si>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</si>
  <si>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</si>
  <si>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</si>
  <si>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</si>
  <si>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</si>
  <si>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</si>
  <si>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</si>
  <si>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</si>
  <si>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</si>
  <si>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</si>
  <si>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</si>
  <si>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</si>
  <si>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</si>
  <si>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</si>
  <si>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</si>
  <si>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</si>
  <si>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</si>
  <si>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</si>
  <si>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</si>
  <si>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</si>
  <si>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</si>
  <si>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</si>
  <si>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</si>
  <si>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</si>
  <si>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</si>
  <si>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</si>
  <si>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</si>
  <si>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</si>
  <si>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</si>
  <si>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</si>
  <si>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</si>
  <si>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</si>
  <si>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</si>
  <si>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</si>
  <si>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</si>
  <si>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</si>
  <si>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</si>
  <si>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</si>
  <si>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</si>
  <si>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</si>
  <si>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</si>
  <si>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</si>
  <si>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</si>
  <si>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</si>
  <si>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</si>
  <si>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</si>
  <si>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</si>
  <si>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</si>
  <si>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</si>
  <si>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</si>
  <si>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</si>
  <si>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</si>
  <si>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</si>
  <si>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</si>
  <si>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</si>
  <si>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</si>
  <si>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</si>
  <si>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</si>
  <si>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</si>
  <si>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</si>
  <si>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</si>
  <si>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</si>
  <si>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</si>
  <si>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</si>
  <si>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</si>
  <si>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</si>
  <si>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</si>
  <si>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</si>
  <si>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</si>
  <si>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</si>
  <si>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</si>
  <si>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</si>
  <si>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</si>
  <si>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</si>
  <si>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</si>
  <si>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</si>
  <si>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</si>
  <si>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</si>
  <si>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</si>
  <si>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</si>
  <si>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</si>
  <si>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</si>
  <si>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</si>
  <si>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</si>
  <si>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</si>
  <si>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</si>
  <si>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</si>
  <si>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</si>
  <si>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</si>
  <si>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</si>
  <si>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</si>
  <si>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</si>
  <si>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</si>
  <si>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</si>
  <si>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</si>
  <si>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</si>
  <si>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</si>
  <si>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</si>
  <si>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</si>
  <si>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</si>
  <si>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</si>
  <si>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</si>
  <si>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</si>
  <si>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</si>
  <si>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</si>
  <si>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</si>
  <si>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</si>
  <si>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</si>
  <si>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</si>
  <si>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</si>
  <si>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</si>
  <si>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</si>
  <si>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</si>
  <si>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</si>
  <si>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</si>
  <si>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</si>
  <si>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</si>
  <si>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</si>
  <si>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</si>
  <si>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</si>
  <si>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</si>
  <si>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</si>
  <si>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</si>
  <si>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</si>
  <si>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</si>
  <si>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</si>
  <si>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</si>
  <si>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</si>
  <si>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</si>
  <si>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</si>
  <si>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</si>
  <si>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</si>
  <si>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</si>
  <si>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</si>
  <si>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</si>
  <si>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</si>
  <si>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</si>
  <si>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</si>
  <si>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</si>
  <si>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</si>
  <si>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</si>
  <si>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</si>
  <si>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</si>
  <si>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</si>
  <si>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</si>
  <si>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</si>
  <si>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</si>
  <si>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</si>
  <si>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</si>
  <si>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</si>
  <si>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</si>
  <si>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</si>
  <si>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</si>
  <si>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</si>
  <si>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</si>
  <si>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</si>
  <si>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</si>
  <si>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</si>
  <si>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</si>
  <si>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</si>
  <si>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</si>
  <si>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</si>
  <si>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</si>
  <si>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</si>
  <si>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</si>
  <si>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</si>
  <si>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</si>
  <si>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</si>
  <si>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</si>
  <si>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</si>
  <si>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</si>
  <si>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</si>
  <si>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</si>
  <si>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</si>
  <si>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</si>
  <si>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</si>
  <si>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</si>
  <si>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</si>
  <si>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</si>
  <si>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</si>
  <si>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</si>
  <si>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</si>
  <si>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</si>
  <si>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</si>
  <si>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</si>
  <si>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</si>
  <si>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</si>
  <si>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</si>
  <si>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</si>
  <si>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</si>
  <si>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</si>
  <si>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</si>
  <si>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</si>
  <si>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</si>
  <si>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</si>
  <si>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</si>
  <si>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</si>
  <si>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</si>
  <si>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</si>
  <si>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</si>
  <si>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</si>
  <si>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</si>
  <si>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</si>
  <si>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</si>
  <si>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</si>
  <si>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</si>
  <si>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</si>
  <si>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</si>
  <si>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</si>
  <si>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</si>
  <si>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</si>
  <si>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</si>
  <si>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</si>
  <si>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</si>
  <si>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</si>
  <si>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</si>
  <si>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</si>
  <si>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</si>
  <si>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</si>
  <si>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</si>
  <si>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</si>
  <si>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</si>
  <si>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</si>
  <si>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</si>
  <si>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</si>
  <si>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</si>
  <si>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</si>
  <si>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</si>
  <si>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</si>
  <si>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</si>
  <si>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</si>
  <si>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</si>
  <si>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</si>
  <si>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</si>
  <si>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</si>
  <si>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</si>
  <si>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</si>
  <si>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</si>
  <si>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</si>
  <si>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</si>
  <si>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</si>
  <si>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</si>
  <si>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</si>
  <si>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</si>
  <si>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</si>
  <si>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</si>
  <si>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</si>
  <si>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</si>
  <si>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</si>
  <si>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</si>
  <si>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</si>
  <si>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</si>
  <si>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</si>
  <si>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</si>
  <si>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</si>
  <si>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</si>
  <si>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</si>
  <si>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</si>
  <si>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</si>
  <si>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</si>
  <si>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</si>
  <si>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</si>
  <si>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</si>
  <si>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</si>
  <si>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</si>
  <si>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</si>
  <si>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</si>
  <si>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</si>
  <si>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</si>
  <si>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</si>
  <si>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</si>
  <si>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</si>
  <si>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</si>
  <si>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</si>
  <si>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</si>
  <si>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</si>
  <si>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</si>
  <si>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</si>
  <si>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</si>
  <si>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</si>
  <si>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</si>
  <si>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</si>
  <si>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</si>
  <si>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</si>
  <si>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</si>
  <si>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</si>
  <si>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</si>
  <si>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</si>
  <si>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</si>
  <si>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</si>
  <si>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</si>
  <si>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</si>
  <si>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</si>
  <si>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</si>
  <si>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</si>
  <si>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</si>
  <si>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</si>
  <si>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</si>
  <si>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</si>
  <si>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</si>
  <si>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</si>
  <si>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</si>
  <si>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</si>
  <si>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</si>
  <si>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</si>
  <si>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</si>
  <si>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</si>
  <si>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</si>
  <si>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</si>
  <si>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</si>
  <si>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</si>
  <si>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</si>
  <si>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</si>
  <si>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</si>
  <si>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</si>
  <si>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</si>
  <si>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</si>
  <si>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</si>
  <si>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</si>
  <si>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</si>
  <si>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</si>
  <si>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</si>
  <si>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</si>
  <si>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</si>
  <si>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</si>
  <si>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</si>
  <si>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</si>
  <si>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</si>
  <si>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</si>
  <si>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</si>
  <si>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</si>
  <si>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</si>
  <si>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</si>
  <si>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</si>
  <si>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</si>
  <si>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</si>
  <si>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</si>
  <si>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</si>
  <si>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</si>
  <si>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</si>
  <si>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</si>
  <si>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</si>
  <si>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</si>
  <si>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</si>
  <si>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</si>
  <si>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</si>
  <si>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</si>
  <si>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</si>
  <si>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</si>
  <si>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</si>
  <si>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</si>
  <si>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</si>
  <si>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</si>
  <si>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</si>
  <si>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</si>
  <si>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</si>
  <si>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</si>
  <si>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</si>
  <si>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</si>
  <si>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</si>
  <si>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</si>
  <si>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</si>
  <si>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</si>
  <si>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</si>
  <si>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</si>
  <si>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</si>
  <si>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</si>
  <si>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</si>
  <si>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</si>
  <si>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</si>
  <si>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</si>
  <si>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</si>
  <si>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</si>
  <si>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</si>
  <si>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</si>
  <si>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</si>
  <si>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</si>
  <si>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</si>
  <si>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</si>
  <si>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</si>
  <si>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</si>
  <si>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</si>
  <si>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</si>
  <si>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</si>
  <si>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</si>
  <si>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</si>
  <si>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</si>
  <si>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</si>
  <si>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</si>
  <si>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</si>
  <si>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</si>
  <si>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</si>
  <si>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</si>
  <si>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</si>
  <si>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</si>
  <si>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</si>
  <si>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</si>
  <si>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</si>
  <si>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</si>
  <si>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</si>
  <si>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</si>
  <si>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</si>
  <si>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</si>
  <si>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</si>
  <si>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</si>
  <si>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</si>
  <si>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</si>
  <si>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</si>
  <si>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</si>
  <si>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</si>
  <si>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</si>
  <si>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</si>
  <si>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</si>
  <si>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</si>
  <si>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</si>
  <si>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</si>
  <si>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</si>
  <si>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</si>
  <si>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</si>
  <si>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</si>
  <si>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</si>
  <si>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</si>
  <si>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</si>
  <si>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</si>
  <si>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</si>
  <si>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</si>
  <si>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</si>
  <si>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</si>
  <si>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</si>
  <si>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</si>
  <si>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</si>
  <si>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</si>
  <si>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</si>
  <si>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</si>
  <si>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</si>
  <si>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</si>
  <si>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</si>
  <si>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</si>
  <si>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</si>
  <si>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</si>
  <si>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</si>
  <si>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</si>
  <si>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</si>
  <si>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</si>
  <si>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</si>
  <si>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</si>
  <si>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</si>
  <si>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</si>
  <si>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</si>
  <si>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</si>
  <si>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</si>
  <si>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</si>
  <si>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</si>
  <si>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</si>
  <si>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</si>
  <si>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</si>
  <si>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</si>
  <si>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</si>
  <si>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</si>
  <si>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</si>
  <si>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</si>
  <si>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</si>
  <si>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</si>
  <si>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</si>
  <si>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</si>
  <si>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</si>
  <si>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</si>
  <si>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</si>
  <si>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</si>
  <si>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</si>
  <si>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</si>
  <si>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</si>
  <si>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</si>
  <si>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</si>
  <si>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</si>
  <si>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</si>
  <si>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</si>
  <si>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</si>
  <si>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</si>
  <si>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</si>
  <si>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</si>
  <si>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</si>
  <si>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</si>
  <si>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</si>
  <si>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</si>
  <si>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</si>
  <si>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</si>
  <si>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</si>
  <si>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</si>
  <si>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</si>
  <si>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</si>
  <si>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</si>
  <si>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</si>
  <si>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</si>
  <si>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</si>
  <si>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</si>
  <si>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</si>
  <si>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</si>
  <si>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</si>
  <si>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</si>
  <si>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</si>
  <si>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</si>
  <si>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</si>
  <si>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</si>
  <si>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</si>
  <si>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</si>
  <si>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</si>
  <si>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</si>
  <si>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</si>
  <si>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</si>
  <si>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</si>
  <si>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</si>
  <si>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</si>
  <si>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</si>
  <si>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</si>
  <si>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</si>
  <si>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</si>
  <si>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</si>
  <si>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</si>
  <si>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</si>
  <si>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</si>
  <si>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</si>
  <si>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</si>
  <si>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</si>
  <si>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</si>
  <si>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</si>
  <si>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</si>
  <si>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</si>
  <si>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</si>
  <si>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</si>
  <si>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</si>
  <si>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</si>
  <si>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</si>
  <si>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</si>
  <si>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</si>
  <si>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</si>
  <si>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</si>
  <si>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</si>
  <si>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</si>
  <si>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</si>
  <si>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</si>
  <si>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</si>
  <si>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</si>
  <si>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</si>
  <si>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</si>
  <si>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</si>
  <si>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</si>
  <si>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</si>
  <si>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</si>
  <si>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</si>
  <si>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</si>
  <si>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</si>
  <si>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</si>
  <si>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</si>
  <si>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</si>
  <si>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</si>
  <si>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</si>
  <si>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</si>
  <si>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</si>
  <si>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</si>
  <si>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</si>
  <si>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</si>
  <si>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</si>
  <si>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</si>
  <si>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</si>
  <si>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</si>
  <si>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</si>
  <si>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</si>
  <si>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</si>
  <si>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</si>
  <si>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</si>
  <si>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</si>
  <si>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</si>
  <si>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</si>
  <si>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</si>
  <si>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</si>
  <si>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</si>
  <si>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</si>
  <si>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</si>
  <si>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</si>
  <si>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</si>
  <si>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</si>
  <si>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</si>
  <si>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</si>
  <si>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</si>
  <si>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</si>
  <si>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</si>
  <si>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</si>
  <si>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</si>
  <si>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</si>
  <si>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</si>
  <si>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</si>
  <si>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</si>
  <si>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</si>
  <si>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</si>
  <si>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</si>
  <si>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</si>
  <si>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</si>
  <si>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</si>
  <si>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</si>
  <si>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</si>
  <si>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</si>
  <si>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</si>
  <si>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</si>
  <si>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</si>
  <si>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</si>
  <si>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</si>
  <si>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</si>
  <si>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</si>
  <si>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</si>
  <si>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</si>
  <si>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</si>
  <si>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</si>
  <si>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</si>
  <si>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</si>
  <si>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</si>
  <si>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</si>
  <si>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</si>
  <si>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</si>
  <si>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</si>
  <si>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</si>
  <si>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</si>
  <si>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</si>
  <si>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</si>
  <si>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</si>
  <si>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</si>
  <si>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</si>
  <si>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</si>
  <si>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</si>
  <si>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</si>
  <si>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</si>
  <si>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</si>
  <si>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</si>
  <si>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</si>
  <si>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</si>
  <si>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</si>
  <si>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</si>
  <si>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</si>
  <si>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</si>
  <si>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</si>
  <si>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</si>
  <si>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</si>
  <si>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</si>
  <si>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</si>
  <si>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</si>
  <si>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</si>
  <si>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</si>
  <si>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</si>
  <si>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</si>
  <si>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</si>
  <si>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</si>
  <si>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</si>
  <si>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</si>
  <si>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</si>
  <si>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</si>
  <si>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</si>
  <si>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</si>
  <si>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</si>
  <si>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</si>
  <si>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</si>
  <si>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</si>
  <si>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</si>
  <si>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</si>
  <si>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</si>
  <si>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</si>
  <si>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</si>
  <si>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</si>
  <si>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</si>
  <si>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</si>
  <si>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</si>
  <si>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</si>
  <si>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</si>
  <si>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</si>
  <si>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</si>
  <si>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</si>
  <si>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</si>
  <si>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</si>
  <si>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</si>
  <si>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</si>
  <si>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</si>
  <si>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</si>
  <si>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</si>
  <si>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</si>
  <si>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</si>
  <si>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</si>
  <si>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</si>
  <si>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</si>
  <si>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</si>
  <si>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</si>
  <si>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</si>
  <si>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</si>
  <si>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</si>
  <si>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</si>
  <si>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</si>
  <si>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</si>
  <si>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</si>
  <si>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</si>
  <si>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</si>
  <si>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</si>
  <si>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</si>
  <si>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</si>
  <si>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</si>
  <si>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</si>
  <si>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</si>
  <si>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</si>
  <si>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</si>
  <si>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</si>
  <si>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</si>
  <si>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</si>
  <si>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</si>
  <si>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</si>
  <si>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</si>
  <si>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</si>
  <si>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</si>
  <si>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</si>
  <si>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</si>
  <si>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</si>
  <si>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</si>
  <si>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</si>
  <si>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</si>
  <si>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</si>
  <si>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</si>
  <si>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</si>
  <si>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</si>
  <si>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</si>
  <si>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</si>
  <si>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</si>
  <si>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</si>
  <si>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</si>
  <si>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</si>
  <si>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</si>
  <si>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</si>
  <si>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</si>
  <si>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</si>
  <si>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</si>
  <si>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</si>
  <si>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</si>
  <si>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</si>
  <si>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</si>
  <si>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</si>
  <si>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</si>
  <si>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</si>
  <si>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</si>
  <si>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</si>
  <si>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</si>
  <si>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</si>
  <si>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</si>
  <si>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</si>
  <si>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</si>
  <si>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</si>
  <si>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</si>
  <si>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</si>
  <si>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</si>
  <si>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</si>
  <si>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</si>
  <si>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</si>
  <si>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</si>
  <si>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</si>
  <si>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</si>
  <si>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</si>
  <si>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</si>
  <si>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</si>
  <si>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</si>
  <si>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</si>
  <si>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</si>
  <si>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</si>
  <si>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</si>
  <si>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</si>
  <si>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</si>
  <si>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</si>
  <si>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</si>
  <si>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</si>
  <si>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</si>
  <si>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</si>
  <si>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</si>
  <si>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</si>
  <si>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</si>
  <si>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</si>
  <si>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</si>
  <si>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</si>
  <si>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</si>
  <si>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</si>
  <si>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</si>
  <si>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</si>
  <si>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</si>
  <si>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</si>
  <si>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</si>
  <si>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</si>
  <si>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</si>
  <si>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</si>
  <si>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</si>
  <si>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</si>
  <si>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</si>
  <si>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</si>
  <si>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</si>
  <si>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</si>
  <si>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</si>
  <si>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</si>
  <si>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</si>
  <si>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</si>
  <si>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</si>
  <si>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</si>
  <si>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</si>
  <si>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</si>
  <si>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</si>
  <si>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</si>
  <si>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</si>
  <si>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</si>
  <si>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</si>
  <si>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</si>
  <si>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</si>
  <si>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</si>
  <si>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</si>
  <si>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</si>
  <si>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</si>
  <si>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</si>
  <si>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</si>
  <si>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</si>
  <si>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</si>
  <si>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</si>
  <si>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</si>
  <si>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</si>
  <si>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</si>
  <si>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</si>
  <si>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</si>
  <si>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</si>
  <si>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</si>
  <si>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</si>
  <si>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</si>
  <si>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</si>
  <si>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</si>
  <si>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</si>
  <si>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</si>
  <si>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</si>
  <si>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</si>
  <si>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</si>
  <si>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</si>
  <si>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</si>
  <si>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</si>
  <si>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</si>
  <si>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</si>
  <si>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</si>
  <si>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</si>
  <si>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</si>
  <si>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</si>
  <si>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</si>
  <si>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</si>
  <si>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</si>
  <si>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</si>
  <si>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</si>
  <si>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</si>
  <si>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</si>
  <si>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</si>
  <si>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</si>
  <si>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</si>
  <si>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</si>
  <si>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</si>
  <si>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</si>
  <si>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</si>
  <si>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</si>
  <si>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</si>
  <si>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</si>
  <si>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</si>
  <si>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</si>
  <si>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</si>
  <si>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</si>
  <si>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</si>
  <si>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</si>
  <si>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</si>
  <si>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</si>
  <si>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</si>
  <si>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</si>
  <si>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</si>
  <si>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</si>
  <si>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</si>
  <si>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</si>
  <si>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</si>
  <si>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</si>
  <si>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</si>
  <si>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</si>
  <si>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</si>
  <si>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</si>
  <si>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</si>
  <si>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</si>
  <si>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</si>
  <si>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</si>
  <si>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</si>
  <si>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</si>
  <si>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</si>
  <si>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</si>
  <si>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</si>
  <si>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</si>
  <si>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</si>
  <si>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</si>
  <si>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</si>
  <si>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</si>
  <si>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</si>
  <si>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</si>
  <si>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</si>
  <si>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</si>
  <si>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</si>
  <si>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</si>
  <si>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</si>
  <si>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</si>
  <si>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</si>
  <si>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</si>
  <si>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</si>
  <si>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</si>
  <si>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</si>
  <si>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</si>
  <si>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</si>
  <si>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</si>
  <si>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</si>
  <si>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</si>
  <si>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</si>
  <si>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</si>
  <si>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</si>
  <si>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</si>
  <si>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</si>
  <si>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</si>
  <si>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</si>
  <si>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</si>
  <si>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</si>
  <si>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</si>
  <si>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</si>
  <si>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</si>
  <si>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</si>
  <si>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</si>
  <si>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</si>
  <si>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</si>
  <si>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</si>
  <si>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</si>
  <si>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</si>
  <si>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</si>
  <si>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</si>
  <si>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</si>
  <si>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</si>
  <si>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</si>
  <si>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</si>
  <si>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</si>
  <si>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</si>
  <si>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</si>
  <si>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</si>
  <si>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</si>
  <si>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</si>
  <si>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</si>
  <si>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</si>
  <si>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</si>
  <si>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</si>
  <si>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</si>
  <si>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</si>
  <si>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</si>
  <si>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</si>
  <si>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</si>
  <si>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</si>
  <si>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</si>
  <si>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</si>
  <si>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</si>
  <si>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</si>
  <si>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</si>
  <si>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</si>
  <si>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</si>
  <si>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</si>
  <si>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</si>
  <si>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</si>
  <si>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</si>
  <si>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</si>
  <si>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</si>
  <si>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</si>
  <si>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</si>
  <si>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</si>
  <si>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</si>
  <si>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</si>
  <si>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</si>
  <si>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</si>
  <si>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</si>
  <si>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</si>
  <si>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</si>
  <si>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</si>
  <si>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</si>
  <si>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</si>
  <si>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</si>
  <si>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</si>
  <si>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</si>
  <si>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</si>
  <si>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</si>
  <si>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</si>
  <si>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</si>
  <si>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</si>
  <si>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</si>
  <si>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</si>
  <si>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</si>
  <si>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</si>
  <si>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</si>
  <si>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</si>
  <si>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</si>
  <si>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</si>
  <si>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</si>
  <si>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</si>
  <si>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</si>
  <si>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</si>
  <si>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</si>
  <si>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</si>
  <si>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</si>
  <si>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</si>
  <si>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</si>
  <si>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</si>
  <si>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</si>
  <si>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</si>
  <si>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</si>
  <si>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</si>
  <si>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</si>
  <si>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</si>
  <si>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</si>
  <si>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</si>
  <si>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</si>
  <si>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</si>
  <si>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</si>
  <si>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</si>
  <si>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</si>
  <si>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</si>
  <si>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</si>
  <si>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</si>
  <si>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</si>
  <si>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</si>
  <si>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</si>
  <si>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</si>
  <si>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</si>
  <si>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</si>
  <si>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</si>
  <si>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</si>
  <si>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</si>
  <si>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</si>
  <si>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</si>
  <si>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</si>
  <si>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</si>
  <si>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</si>
  <si>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</si>
  <si>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</si>
  <si>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</si>
  <si>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</si>
  <si>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</si>
  <si>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</si>
  <si>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</si>
  <si>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</si>
  <si>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</si>
  <si>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</si>
  <si>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</si>
  <si>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</si>
  <si>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</si>
  <si>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</si>
  <si>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</si>
  <si>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</si>
  <si>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</si>
  <si>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</si>
  <si>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</si>
  <si>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</si>
  <si>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</si>
  <si>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</si>
  <si>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</si>
  <si>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</si>
  <si>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</si>
  <si>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</si>
  <si>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</si>
  <si>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</si>
  <si>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</si>
  <si>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</si>
  <si>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</si>
  <si>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</si>
  <si>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</si>
  <si>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</si>
  <si>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</si>
  <si>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</si>
  <si>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</si>
  <si>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</si>
  <si>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</si>
  <si>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</si>
  <si>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</si>
  <si>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</si>
  <si>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</si>
  <si>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</si>
  <si>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</si>
  <si>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</si>
  <si>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</si>
  <si>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</si>
  <si>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</si>
  <si>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</si>
  <si>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</si>
  <si>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</si>
  <si>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</si>
  <si>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</si>
  <si>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</si>
  <si>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</si>
  <si>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</si>
  <si>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</si>
  <si>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</si>
  <si>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</si>
  <si>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</si>
  <si>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</si>
  <si>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</si>
  <si>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</si>
  <si>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</si>
  <si>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</si>
  <si>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</si>
  <si>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</si>
  <si>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</si>
  <si>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</si>
  <si>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</si>
  <si>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</si>
  <si>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</si>
  <si>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</si>
  <si>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</si>
  <si>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</si>
  <si>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</si>
  <si>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</si>
  <si>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</si>
  <si>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</si>
  <si>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</si>
  <si>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</si>
  <si>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</si>
  <si>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</si>
  <si>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</si>
  <si>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</si>
  <si>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</si>
  <si>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</si>
  <si>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</si>
  <si>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</si>
  <si>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</si>
  <si>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</si>
  <si>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</si>
  <si>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</si>
  <si>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</si>
  <si>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</si>
  <si>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</si>
  <si>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</si>
  <si>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</si>
  <si>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</si>
  <si>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</si>
  <si>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</si>
  <si>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</si>
  <si>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</si>
  <si>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</si>
  <si>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</si>
  <si>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</si>
  <si>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</si>
  <si>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</si>
  <si>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</si>
  <si>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</si>
  <si>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</si>
  <si>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</si>
  <si>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</si>
  <si>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</si>
  <si>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</si>
  <si>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</si>
  <si>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</si>
  <si>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</si>
  <si>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</si>
  <si>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</si>
  <si>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</si>
  <si>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</si>
  <si>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</si>
  <si>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</si>
  <si>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</si>
  <si>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</si>
  <si>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</si>
  <si>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</si>
  <si>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</si>
  <si>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</si>
  <si>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</si>
  <si>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</si>
  <si>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</si>
  <si>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</si>
  <si>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</si>
  <si>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</si>
  <si>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</si>
  <si>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</si>
  <si>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</si>
  <si>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</si>
  <si>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</si>
  <si>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</si>
  <si>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</si>
  <si>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</si>
  <si>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</si>
  <si>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</si>
  <si>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</si>
  <si>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</si>
  <si>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</si>
  <si>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</si>
  <si>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</si>
  <si>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</si>
  <si>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</si>
  <si>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</si>
  <si>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</si>
  <si>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</si>
  <si>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</si>
  <si>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</si>
  <si>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</si>
  <si>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</si>
  <si>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</si>
  <si>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</si>
  <si>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</si>
  <si>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</si>
  <si>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</si>
  <si>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</si>
  <si>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</si>
  <si>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</si>
  <si>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</si>
  <si>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</si>
  <si>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</si>
  <si>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</si>
  <si>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EM team on the way</t>
  </si>
  <si>
    <t xml:space="preserve">heavy rain in area and team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</si>
  <si>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</si>
  <si>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</si>
  <si>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</si>
  <si>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</si>
  <si>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</si>
  <si>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</si>
  <si>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</si>
  <si>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</si>
  <si>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</si>
  <si>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</si>
  <si>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</si>
  <si>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</si>
  <si>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</si>
  <si>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</si>
  <si>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</si>
  <si>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60 mins</t>
  </si>
  <si>
    <t>PCM-20251208-00000393</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</si>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</sst>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9" totalsRowShown="0" headerRowDxfId="46" dataDxfId="45" headerRowBorderDxfId="43" tableBorderDxfId="44" totalsRowBorderDxfId="42">
  <autoFilter ref="A1:L1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336.20606238426262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45999.154488310189</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45999.154488310189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45999.154488310189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45999.154488310189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45999.154488310189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45999.154488310189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45999.154488310189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45999.154488310189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45999.154488310189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45999.154488310189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45999.154488310189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45999.154488310189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45999.154488310189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45999.154488310189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45999.154488310189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45999.154488310189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45999.154488310189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45999.154488310189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45999.154488310189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45999.154488310189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45999.154488310189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45999.154488310189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45999.154488310189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45999.154488310189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45999.154488310189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45999.154488310189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45999.154488310189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45999.154488310189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45999.154488310189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45999.154488310189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45999.154488310189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45999.154488310189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45999.154488310189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45999.154488310189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45999.154488310189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45999.154488310189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45999.154488310189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45999.154488310189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45999.154488310189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45999.154488310189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45999.154488310189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45999.154488310189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45999.154488310189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45999.154488310189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45999.154488310189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45999.154488310189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45999.154488310189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45999.154488310189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45999.154488310189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45999.154488310189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45999.154488310189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45999.154488310189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45999.154488310189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45999.154488310189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45999.154488310189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45999.154488310189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45999.154488310189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45999.154488310189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45999.154488310189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45999.154488310189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45999.154488310189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45999.154488310189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45999.154488310189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45999.154488310189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45999.154488310189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45999.154488310189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45999.154488310189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45999.154488310189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45999.154488310189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45999.154488310189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45999.154488310189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45999.154488310189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45999.154488310189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45999.154488310189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45999.154488310189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45999.154488310189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45999.154488310189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45999.154488310189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45999.154488310189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45999.154488310189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45999.154488310189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45999.154488310189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45999.154488310189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45999.154488310189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45999.154488310189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45999.154488310189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45999.154488310189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45999.154488310189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45999.154488310189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45999.154488310189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45999.154488310189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45999.154488310189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45999.154488310189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45999.154488310189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45999.154488310189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45999.154488310189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45999.154488310189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45999.154488310189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45999.154488310189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45999.154488310189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45999.154488310189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45999.154488310189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45999.154488310189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45999.154488310189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45999.154488310189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45999.154488310189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45999.154488310189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45999.154488310189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45999.154488310189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45999.154488310189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45999.154488310189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45999.154488310189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45999.154488310189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45999.154488310189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45999.154488310189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45999.154488310189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45999.154488310189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45999.154488310189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45999.154488310189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45999.154488310189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45999.154488310189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45999.154488310189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45999.154488310189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45999.154488310189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45999.154488310189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45999.154488310189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45999.154488310189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45999.154488310189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45999.154488310189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45999.154488310189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45999.154488310189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45999.154488310189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45999.154488310189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45999.154488310189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45999.154488310189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45999.154488310189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45999.154488310189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45999.154488310189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45999.154488310189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45999.154488310189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45999.154488310189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45999.154488310189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45999.154488310189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45999.154488310189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45999.154488310189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45999.154488310189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45999.154488310189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45999.154488310189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45999.154488310189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45999.154488310189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45999.154488310189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45999.154488310189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45999.154488310189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45999.154488310189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45999.154488310189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45999.154488310189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45999.154488310189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45999.154488310189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45999.154488310189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45999.154488310189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45999.154488310189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45999.154488310189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45999.154488310189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45999.154488310189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45999.154488310189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45999.154488310189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45999.154488310189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45999.154488310189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45999.154488310189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45999.154488310189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45999.154488310189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45999.154488310189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45999.154488310189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45999.154488310189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45999.154488310189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45999.154488310189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45999.154488310189</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174.15465034722729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14.767069328707294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1.799106365746411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0.23384016204363434</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t="shared" ca="1" si="1"/>
        <v>45999.154488310189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t="shared" ca="1" si="1"/>
        <v>45999.154488310189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45999.154488310189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45999.154488310189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45999.154488310189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45999.154488310189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45999.154488310189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45999.154488310189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45999.154488310189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45999.154488310189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45999.154488310189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45999.154488310189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45999.154488310189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45999.154488310189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45999.154488310189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45999.154488310189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45999.154488310189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45999.154488310189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45999.154488310189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45999.154488310189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45999.154488310189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45999.154488310189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45999.154488310189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45999.154488310189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45999.154488310189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45999.154488310189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45999.154488310189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45999.154488310189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45999.154488310189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45999.154488310189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45999.154488310189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45999.154488310189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45999.154488310189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45999.154488310189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45999.154488310189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45999.154488310189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45999.154488310189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45999.154488310189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45999.154488310189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45999.154488310189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45999.154488310189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45999.154488310189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45999.154488310189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45999.154488310189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45999.154488310189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45999.154488310189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45999.154488310189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45999.154488310189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45999.154488310189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45999.154488310189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45999.154488310189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45999.154488310189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45999.154488310189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45999.154488310189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45999.154488310189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45999.154488310189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45999.154488310189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45999.154488310189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45999.154488310189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45999.154488310189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45999.154488310189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45999.154488310189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45999.154488310189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45999.154488310189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45999.154488310189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45999.154488310189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45999.154488310189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45999.154488310189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45999.154488310189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45999.154488310189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45999.154488310189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45999.154488310189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45999.154488310189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45999.154488310189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45999.154488310189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45999.154488310189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45999.154488310189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45999.154488310189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45999.154488310189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45999.154488310189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45999.154488310189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45999.154488310189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45999.154488310189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45999.154488310189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45999.154488310189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45999.154488310189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45999.154488310189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45999.154488310189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45999.154488310189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45999.154488310189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45999.154488310189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45999.154488310189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45999.154488310189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45999.154488310189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45999.154488310189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45999.154488310189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45999.154488310189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45999.154488310189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45999.154488310189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45999.154488310189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45999.154488310189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45999.154488310189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45999.154488310189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45999.154488310189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45999.154488310189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45999.154488310189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45999.154488310189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45999.154488310189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45999.154488310189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45999.154488310189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45999.154488310189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45999.154488310189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45999.154488310189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45999.154488310189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45999.154488310189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45999.154488310189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45999.154488310189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45999.154488310189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45999.154488310189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45999.154488310189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45999.154488310189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45999.154488310189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45999.154488310189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45999.154488310189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45999.154488310189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45999.154488310189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45999.154488310189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45999.154488310189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45999.154488310189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45999.154488310189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45999.154488310189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45999.154488310189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45999.154488310189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45999.154488310189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45999.154488310189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45999.154488310189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45999.154488310189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45999.154488310189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45999.154488310189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45999.154488310189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45999.154488310189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45999.154488310189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45999.154488310189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45999.154488310189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45999.154488310189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45999.154488310189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45999.154488310189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45999.154488310189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45999.154488310189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45999.154488310189</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45999.154488310189</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45999.154488310189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45999.154488310189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45999.154488310189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45999.154488310189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45999.154488310189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45999.154488310189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45999.154488310189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45999.154488310189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45999.154488310189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45999.154488310189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45999.154488310189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45999.154488310189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45999.154488310189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45999.154488310189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45999.154488310189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45999.154488310189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45999.154488310189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45999.154488310189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45999.154488310189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45999.154488310189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45999.154488310189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45999.154488310189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45999.154488310189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45999.154488310189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45999.154488310189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45999.154488310189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45999.154488310189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45999.154488310189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45999.154488310189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45999.154488310189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45999.154488310189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45999.154488310189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45999.154488310189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45999.154488310189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45999.154488310189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45999.154488310189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45999.154488310189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45999.154488310189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45999.154488310189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45999.154488310189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45999.154488310189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45999.154488310189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45999.154488310189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45999.154488310189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45999.154488310189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45999.154488310189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45999.154488310189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45999.154488310189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45999.154488310189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45999.154488310189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45999.154488310189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45999.154488310189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45999.154488310189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45999.154488310189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45999.154488310189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45999.154488310189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45999.154488310189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45999.154488310189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45999.154488310189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45999.154488310189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45999.154488310189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45999.154488310189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45999.154488310189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45999.154488310189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45999.154488310189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45999.154488310189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45999.154488310189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45999.154488310189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45999.154488310189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45999.154488310189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45999.154488310189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45999.154488310189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45999.154488310189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45999.154488310189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45999.154488310189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45999.154488310189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45999.154488310189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45999.154488310189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45999.154488310189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45999.154488310189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45999.154488310189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45999.154488310189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45999.154488310189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45999.154488310189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45999.154488310189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45999.154488310189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45999.154488310189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45999.154488310189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45999.154488310189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45999.154488310189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45999.154488310189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45999.154488310189</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45999.154488310189</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45999.154488310189</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45999.154488310189</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45999.154488310189</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45999.154488310189</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45999.154488310189</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45999.154488310189</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45999.154488310189</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45999.154488310189</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45999.154488310189</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45999.154488310189</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45999.154488310189</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45999.154488310189</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45999.154488310189</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45999.154488310189</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45999.154488310189</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45999.154488310189</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c r="D2" s="154" t="s">
        <v>5043</v>
      </c>
      <c r="E2" s="18"/>
      <c r="F2" s="20"/>
      <c r="G2" s="21">
        <f t="shared" ref="G2:G64" ca="1" si="0">IFERROR(NOW()-F2,"-")</f>
        <v>45999.154488310189</v>
      </c>
      <c r="H2" s="22"/>
      <c r="I2" s="19" t="str">
        <f>IFERROR(VLOOKUP(D2,DB!A:F,6,0),"")</f>
        <v>SCECO-Rental-Genset</v>
      </c>
      <c r="J2" s="18" t="str">
        <f>IFERROR(VLOOKUP(D2,DB!A:G,7,0),"")</f>
        <v>Good</v>
      </c>
      <c r="K2" s="42"/>
      <c r="L2" s="23" t="str">
        <f>IFERROR(VLOOKUP(D2,DB!A:I,9,0),"")</f>
        <v>Zain</v>
      </c>
    </row>
    <row r="3" spans="1:13" ht="15" customHeight="1">
      <c r="A3" s="19"/>
      <c r="B3" s="58" t="str">
        <f>IFERROR(VLOOKUP(D3,DB!A:K,11,0),"")</f>
        <v/>
      </c>
      <c r="C3" s="18"/>
      <c r="D3" s="154"/>
      <c r="E3" s="18"/>
      <c r="F3" s="20"/>
      <c r="G3" s="21">
        <f t="shared" ca="1" si="0"/>
        <v>45999.154488310189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45999.154488310189</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45999.154488310189</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45999.154488310189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45999.154488310189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45999.154488310189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45999.154488310189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45999.154488310189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45999.154488310189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45999.154488310189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45999.154488310189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45999.154488310189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45999.154488310189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45999.154488310189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45999.154488310189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45999.154488310189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45999.154488310189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45999.154488310189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45999.154488310189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45999.154488310189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45999.154488310189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45999.154488310189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45999.154488310189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45999.154488310189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45999.154488310189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45999.154488310189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45999.154488310189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45999.154488310189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45999.154488310189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45999.154488310189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45999.154488310189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45999.154488310189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45999.154488310189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45999.154488310189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45999.154488310189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45999.154488310189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45999.154488310189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45999.154488310189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45999.154488310189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45999.154488310189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45999.154488310189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45999.154488310189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45999.154488310189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45999.154488310189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45999.154488310189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45999.154488310189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45999.154488310189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45999.154488310189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45999.154488310189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45999.154488310189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45999.154488310189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45999.154488310189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45999.154488310189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45999.154488310189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45999.154488310189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45999.154488310189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45999.154488310189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45999.154488310189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45999.154488310189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45999.154488310189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45999.154488310189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45999.154488310189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45999.154488310189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45999.154488310189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45999.154488310189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45999.154488310189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45999.154488310189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45999.154488310189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45999.154488310189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45999.154488310189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45999.154488310189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45999.154488310189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45999.154488310189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45999.154488310189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45999.154488310189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45999.154488310189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45999.154488310189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45999.154488310189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45999.154488310189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45999.154488310189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45999.154488310189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45999.154488310189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45999.154488310189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45999.154488310189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45999.154488310189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45999.154488310189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45999.154488310189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45999.154488310189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45999.154488310189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45999.154488310189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45999.154488310189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45999.154488310189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45999.154488310189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45999.154488310189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45999.154488310189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45999.154488310189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45999.154488310189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45999.154488310189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45999.154488310189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45999.154488310189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45999.154488310189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45999.154488310189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45999.154488310189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45999.154488310189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45999.154488310189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45999.154488310189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45999.154488310189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45999.154488310189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45999.154488310189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45999.154488310189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45999.154488310189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45999.154488310189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45999.154488310189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45999.154488310189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45999.154488310189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45999.154488310189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45999.154488310189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45999.154488310189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45999.154488310189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45999.154488310189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45999.154488310189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45999.154488310189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45999.154488310189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45999.154488310189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45999.154488310189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45999.154488310189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45999.154488310189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45999.154488310189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45999.154488310189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45999.154488310189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45999.154488310189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45999.154488310189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45999.154488310189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45999.154488310189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45999.154488310189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45999.154488310189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45999.154488310189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45999.154488310189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45999.154488310189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45999.154488310189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45999.154488310189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45999.154488310189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45999.154488310189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45999.154488310189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45999.154488310189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45999.154488310189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45999.154488310189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45999.154488310189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45999.154488310189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45999.154488310189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45999.154488310189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45999.154488310189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45999.154488310189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45999.154488310189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45999.154488310189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45999.154488310189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45999.154488310189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45999.154488310189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45999.154488310189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45999.154488310189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45999.154488310189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45999.154488310189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45999.154488310189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45999.154488310189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45999.154488310189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45999.154488310189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45999.154488310189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45999.154488310189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45999.154488310189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45999.154488310189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45999.154488310189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45999.154488310189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45999.154488310189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45999.154488310189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45999.154488310189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45999.154488310189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45999.154488310189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45999.154488310189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45999.154488310189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45999.154488310189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45999.154488310189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45999.154488310189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45999.154488310189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45999.154488310189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45999.154488310189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45999.154488310189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45999.154488310189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45999.154488310189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45999.154488310189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45999.154488310189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45999.154488310189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45999.154488310189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45999.154488310189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45999.154488310189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45999.154488310189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45999.154488310189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45999.154488310189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45999.154488310189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45999.154488310189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45999.154488310189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45999.154488310189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45999.154488310189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45999.154488310189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45999.154488310189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45999.154488310189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45999.154488310189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45999.154488310189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45999.154488310189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45999.154488310189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45999.154488310189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45999.154488310189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45999.154488310189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45999.154488310189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45999.154488310189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45999.154488310189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45999.154488310189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45999.154488310189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45999.154488310189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45999.154488310189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45999.154488310189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45999.154488310189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45999.154488310189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45999.154488310189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45999.154488310189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45999.154488310189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45999.154488310189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45999.154488310189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45999.154488310189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45999.154488310189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45999.154488310189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45999.154488310189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45999.154488310189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45999.154488310189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45999.154488310189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45999.154488310189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45999.154488310189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45999.154488310189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45999.154488310189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45999.154488310189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45999.154488310189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45999.154488310189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45999.154488310189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45999.154488310189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45999.154488310189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45999.154488310189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45999.154488310189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45999.154488310189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45999.154488310189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45999.154488310189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45999.154488310189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45999.154488310189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45999.154488310189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45999.154488310189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45999.154488310189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45999.154488310189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45999.154488310189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45999.154488310189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45999.154488310189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45999.154488310189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45999.154488310189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45999.154488310189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45999.154488310189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45999.154488310189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45999.154488310189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45999.154488310189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45999.154488310189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45999.154488310189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45999.154488310189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45999.154488310189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45999.154488310189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45999.154488310189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45999.154488310189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45999.154488310189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45999.154488310189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45999.154488310189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45999.154488310189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45999.154488310189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45999.154488310189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45999.154488310189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45999.154488310189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45999.154488310189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45999.154488310189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45999.154488310189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45999.154488310189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45999.154488310189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45999.154488310189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45999.154488310189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45999.154488310189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45999.154488310189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45999.154488310189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45999.154488310189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45999.154488310189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45999.154488310189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45999.154488310189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45999.154488310189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45999.154488310189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45999.154488310189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45999.154488310189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45999.154488310189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45999.154488310189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45999.154488310189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45999.154488310189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45999.154488310189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45999.154488310189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45999.154488310189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45999.154488310189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45999.154488310189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45999.154488310189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45999.154488310189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45999.154488310189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45999.154488310189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45999.154488310189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45999.154488310189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45999.154488310189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45999.154488310189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45999.154488310189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45999.154488310189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45999.154488310189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45999.154488310189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45999.154488310189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45999.154488310189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45999.154488310189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45999.154488310189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45999.154488310189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45999.154488310189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45999.154488310189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45999.154488310189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45999.154488310189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45999.154488310189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45999.154488310189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45999.154488310189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45999.154488310189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45999.154488310189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45999.154488310189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45999.154488310189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45999.154488310189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45999.154488310189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45999.154488310189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45999.154488310189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45999.154488310189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45999.154488310189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45999.154488310189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45999.154488310189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45999.154488310189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45999.154488310189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45999.154488310189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45999.154488310189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45999.154488310189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45999.154488310189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45999.154488310189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45999.154488310189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45999.154488310189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45999.154488310189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45999.154488310189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45999.154488310189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45999.154488310189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45999.154488310189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45999.154488310189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45999.154488310189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45999.154488310189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45999.154488310189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45999.154488310189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45999.154488310189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45999.154488310189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45999.154488310189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45999.154488310189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45999.154488310189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45999.154488310189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45999.154488310189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45999.154488310189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45999.154488310189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45999.154488310189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45999.154488310189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45999.154488310189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45999.154488310189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45999.154488310189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45999.154488310189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45999.154488310189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45999.154488310189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45999.154488310189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45999.154488310189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45999.154488310189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45999.154488310189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45999.154488310189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45999.154488310189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45999.154488310189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45999.154488310189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45999.154488310189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45999.154488310189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45999.154488310189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45999.154488310189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45999.154488310189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45999.154488310189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45999.154488310189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45999.154488310189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45999.154488310189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45999.154488310189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45999.154488310189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45999.154488310189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45999.154488310189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45999.154488310189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45999.154488310189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45999.154488310189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45999.154488310189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45999.154488310189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45999.154488310189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45999.154488310189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45999.154488310189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45999.154488310189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45999.154488310189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45999.154488310189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45999.154488310189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45999.154488310189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45999.154488310189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45999.154488310189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45999.154488310189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45999.154488310189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45999.154488310189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45999.154488310189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45999.154488310189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45999.154488310189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45999.154488310189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45999.154488310189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45999.154488310189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45999.154488310189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45999.154488310189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45999.154488310189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45999.154488310189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45999.154488310189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45999.154488310189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45999.154488310189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45999.154488310189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45999.154488310189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45999.154488310189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45999.154488310189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45999.154488310189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45999.154488310189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45999.154488310189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45999.154488310189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45999.154488310189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45999.154488310189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45999.154488310189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45999.154488310189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45999.154488310189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45999.154488310189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45999.154488310189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45999.154488310189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45999.154488310189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45999.154488310189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45999.154488310189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45999.154488310189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45999.154488310189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45999.154488310189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45999.154488310189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45999.154488310189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45999.154488310189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45999.154488310189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45999.154488310189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45999.154488310189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45999.154488310189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45999.154488310189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45999.154488310189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45999.154488310189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45999.154488310189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45999.154488310189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45999.154488310189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45999.154488310189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45999.154488310189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45999.154488310189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45999.154488310189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45999.154488310189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45999.154488310189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45999.154488310189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45999.154488310189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45999.154488310189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45999.154488310189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45999.154488310189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45999.154488310189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45999.154488310189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45999.154488310189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45999.154488310189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45999.154488310189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45999.154488310189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45999.154488310189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45999.154488310189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45999.154488310189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45999.154488310189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45999.154488310189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45999.154488310189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45999.154488310189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45999.154488310189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45999.154488310189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45999.154488310189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45999.154488310189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45999.154488310189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45999.154488310189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45999.154488310189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45999.154488310189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45999.154488310189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45999.154488310189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45999.154488310189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45999.154488310189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45999.154488310189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45999.154488310189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45999.154488310189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45999.154488310189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45999.154488310189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45999.154488310189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45999.154488310189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45999.154488310189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45999.154488310189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45999.154488310189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45999.154488310189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45999.154488310189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45999.154488310189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45999.154488310189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45999.154488310189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45999.154488310189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45999.154488310189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45999.154488310189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45999.154488310189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45999.154488310189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45999.154488310189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45999.154488310189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45999.154488310189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45999.154488310189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45999.154488310189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45999.154488310189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45999.154488310189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45999.154488310189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45999.154488310189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45999.154488310189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45999.154488310189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45999.154488310189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45999.154488310189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45999.154488310189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45999.154488310189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45999.154488310189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45999.154488310189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45999.154488310189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45999.154488310189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45999.154488310189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45999.154488310189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45999.154488310189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45999.154488310189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45999.154488310189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45999.154488310189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45999.154488310189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45999.154488310189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45999.154488310189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45999.154488310189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45999.154488310189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45999.154488310189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45999.154488310189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45999.154488310189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45999.154488310189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45999.154488310189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45999.154488310189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45999.154488310189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45999.154488310189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45999.154488310189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45999.154488310189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45999.154488310189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45999.154488310189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45999.154488310189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45999.154488310189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45999.154488310189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45999.154488310189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45999.154488310189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45999.154488310189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45999.154488310189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45999.154488310189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45999.154488310189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45999.154488310189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45999.154488310189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45999.154488310189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45999.154488310189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45999.154488310189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45999.154488310189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45999.154488310189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45999.154488310189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45999.154488310189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45999.154488310189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45999.154488310189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45999.154488310189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45999.154488310189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45999.154488310189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45999.154488310189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45999.154488310189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45999.154488310189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45999.154488310189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45999.154488310189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45999.154488310189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45999.154488310189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45999.154488310189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45999.154488310189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45999.154488310189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45999.154488310189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45999.154488310189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45999.154488310189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45999.154488310189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45999.154488310189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45999.154488310189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45999.154488310189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45999.154488310189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45999.154488310189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45999.154488310189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45999.154488310189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45999.154488310189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45999.154488310189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45999.154488310189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45999.154488310189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45999.154488310189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45999.154488310189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45999.154488310189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45999.154488310189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45999.154488310189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45999.154488310189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45999.154488310189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45999.154488310189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45999.154488310189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45999.154488310189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45999.154488310189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45999.154488310189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45999.154488310189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45999.154488310189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45999.154488310189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45999.154488310189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45999.154488310189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45999.154488310189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45999.154488310189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45999.154488310189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45999.154488310189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45999.154488310189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45999.154488310189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45999.154488310189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45999.154488310189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45999.154488310189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45999.154488310189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45999.154488310189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45999.154488310189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45999.154488310189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45999.154488310189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45999.154488310189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45999.154488310189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45999.154488310189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45999.154488310189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45999.154488310189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45999.154488310189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45999.154488310189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45999.154488310189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45999.154488310189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45999.154488310189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45999.154488310189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45999.154488310189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45999.154488310189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45999.154488310189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45999.154488310189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45999.154488310189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45999.154488310189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45999.154488310189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45999.154488310189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45999.154488310189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45999.154488310189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45999.154488310189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45999.154488310189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45999.154488310189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45999.154488310189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45999.154488310189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45999.154488310189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45999.154488310189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45999.154488310189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45999.154488310189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45999.154488310189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45999.154488310189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45999.154488310189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45999.154488310189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45999.154488310189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45999.154488310189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45999.154488310189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45999.154488310189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45999.154488310189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45999.154488310189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45999.154488310189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45999.154488310189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45999.154488310189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45999.154488310189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45999.154488310189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45999.154488310189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45999.154488310189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45999.154488310189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45999.154488310189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45999.154488310189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45999.154488310189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45999.154488310189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45999.154488310189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45999.154488310189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45999.154488310189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45999.154488310189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45999.154488310189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45999.154488310189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45999.154488310189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45999.154488310189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45999.154488310189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45999.154488310189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45999.154488310189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45999.154488310189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45999.154488310189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45999.154488310189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45999.154488310189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45999.154488310189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45999.154488310189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45999.154488310189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45999.154488310189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45999.154488310189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45999.154488310189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45999.154488310189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45999.154488310189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45999.154488310189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45999.154488310189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45999.154488310189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45999.154488310189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45999.154488310189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45999.154488310189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45999.154488310189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45999.154488310189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45999.154488310189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45999.154488310189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45999.154488310189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45999.154488310189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45999.154488310189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45999.154488310189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45999.154488310189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45999.154488310189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45999.154488310189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45999.154488310189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45999.154488310189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45999.154488310189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45999.154488310189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45999.154488310189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45999.154488310189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45999.154488310189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45999.154488310189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45999.154488310189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45999.154488310189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45999.154488310189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45999.154488310189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45999.154488310189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45999.154488310189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45999.154488310189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45999.154488310189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45999.154488310189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45999.154488310189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45999.154488310189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45999.154488310189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45999.154488310189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45999.154488310189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45999.154488310189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45999.154488310189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45999.154488310189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45999.154488310189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45999.154488310189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45999.154488310189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45999.154488310189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45999.154488310189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45999.154488310189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45999.154488310189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45999.154488310189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45999.154488310189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45999.154488310189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45999.154488310189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45999.154488310189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45999.154488310189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45999.154488310189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45999.154488310189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45999.154488310189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45999.154488310189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45999.154488310189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45999.154488310189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45999.154488310189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45999.154488310189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45999.154488310189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45999.154488310189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45999.154488310189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45999.154488310189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45999.154488310189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45999.154488310189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45999.154488310189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45999.154488310189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45999.154488310189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45999.154488310189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45999.154488310189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45999.154488310189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45999.154488310189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45999.154488310189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45999.154488310189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45999.154488310189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45999.154488310189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45999.154488310189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45999.154488310189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45999.154488310189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45999.154488310189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45999.154488310189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45999.154488310189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45999.154488310189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45999.154488310189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45999.154488310189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45999.154488310189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45999.154488310189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45999.154488310189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45999.154488310189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45999.154488310189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45999.154488310189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45999.154488310189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45999.154488310189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45999.154488310189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45999.154488310189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45999.154488310189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45999.154488310189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45999.154488310189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45999.154488310189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45999.154488310189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45999.154488310189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45999.154488310189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45999.154488310189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45999.154488310189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45999.154488310189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45999.154488310189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45999.154488310189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45999.154488310189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45999.154488310189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45999.154488310189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45999.154488310189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45999.154488310189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45999.154488310189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45999.154488310189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45999.154488310189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45999.154488310189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45999.154488310189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45999.154488310189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45999.154488310189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45999.154488310189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45999.154488310189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45999.154488310189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45999.154488310189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45999.154488310189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45999.154488310189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45999.154488310189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45999.154488310189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45999.154488310189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45999.154488310189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45999.154488310189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45999.154488310189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45999.154488310189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45999.154488310189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45999.154488310189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45999.154488310189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45999.154488310189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45999.154488310189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45999.154488310189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45999.154488310189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45999.154488310189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45999.154488310189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45999.154488310189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45999.154488310189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45999.154488310189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45999.154488310189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45999.154488310189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45999.154488310189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45999.154488310189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45999.154488310189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45999.154488310189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45999.154488310189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45999.154488310189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45999.154488310189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45999.154488310189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45999.154488310189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45999.154488310189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45999.154488310189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45999.154488310189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45999.154488310189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45999.154488310189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45999.154488310189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45999.154488310189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45999.154488310189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45999.154488310189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45999.154488310189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45999.154488310189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45999.154488310189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45999.154488310189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45999.154488310189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45999.154488310189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45999.154488310189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45999.154488310189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45999.154488310189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45999.154488310189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45999.154488310189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45999.154488310189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45999.154488310189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45999.154488310189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45999.154488310189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45999.154488310189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45999.154488310189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45999.154488310189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45999.154488310189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45999.154488310189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45999.154488310189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45999.154488310189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45999.154488310189</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295.67377071759256</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9" ca="1" si="0">IFERROR(NOW()-F3,"")</f>
        <v>1.6211549768559053</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0.36034479166846722</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45999.154488310189</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45999.154488310189</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45999.154488310189</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45999.154488310189</v>
      </c>
      <c r="H8" s="91">
        <v>45998.995138888888</v>
      </c>
      <c r="I8" s="107" t="str">
        <f>IFERROR(VLOOKUP(D8,DB!A:F,6,0),"")</f>
        <v>SCECO</v>
      </c>
      <c r="J8" s="107" t="str">
        <f>IFERROR(VLOOKUP(D8,DB!A:G,7,0),"")</f>
        <v>Vandalized</v>
      </c>
      <c r="K8" s="93" t="s">
        <v>39128</v>
      </c>
      <c r="L8" s="87" t="str">
        <f>IFERROR(VLOOKUP(D8,DB!A:I,9,0),"")</f>
        <v>Latis</v>
      </c>
    </row>
    <row r="9" spans="1:16" ht="15" customHeight="1">
      <c r="A9" s="107" t="s">
        <v>39127</v>
      </c>
      <c r="B9" s="107" t="str">
        <f>IFERROR(VLOOKUP(D9,DB!A:K,11,0),"")</f>
        <v>R4</v>
      </c>
      <c r="C9" s="89">
        <v>3</v>
      </c>
      <c r="D9" s="87" t="s">
        <v>36247</v>
      </c>
      <c r="E9" s="90" t="s">
        <v>39106</v>
      </c>
      <c r="F9" s="91"/>
      <c r="G9" s="92">
        <f t="shared" ca="1" si="0"/>
        <v>45999.154488310189</v>
      </c>
      <c r="H9" s="91">
        <v>45999.038888888892</v>
      </c>
      <c r="I9" s="107" t="str">
        <f>IFERROR(VLOOKUP(D9,DB!A:F,6,0),"")</f>
        <v>SCECO</v>
      </c>
      <c r="J9" s="107" t="str">
        <f>IFERROR(VLOOKUP(D9,DB!A:G,7,0),"")</f>
        <v>Dead</v>
      </c>
      <c r="K9" s="93" t="s">
        <v>39128</v>
      </c>
      <c r="L9" s="87" t="str">
        <f>IFERROR(VLOOKUP(D9,DB!A:I,9,0),"")</f>
        <v>Latis</v>
      </c>
    </row>
    <row r="10" spans="1:16" ht="15" customHeight="1">
      <c r="A10" s="107" t="s">
        <v>39127</v>
      </c>
      <c r="B10" s="107" t="str">
        <f>IFERROR(VLOOKUP(D10,DB!A:K,11,0),"")</f>
        <v>R4</v>
      </c>
      <c r="C10" s="89">
        <v>2</v>
      </c>
      <c r="D10" s="87" t="s">
        <v>35172</v>
      </c>
      <c r="E10" s="90" t="s">
        <v>39106</v>
      </c>
      <c r="F10" s="91"/>
      <c r="G10" s="92">
        <f t="shared" ca="1" si="0"/>
        <v>45999.154488310189</v>
      </c>
      <c r="H10" s="91">
        <v>45999.081944444442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5</v>
      </c>
      <c r="D11" s="87" t="s">
        <v>34060</v>
      </c>
      <c r="E11" s="90" t="s">
        <v>39106</v>
      </c>
      <c r="F11" s="91"/>
      <c r="G11" s="92">
        <f t="shared" ca="1" si="0"/>
        <v>45999.154488310189</v>
      </c>
      <c r="H11" s="91">
        <v>45999.086805555555</v>
      </c>
      <c r="I11" s="107" t="str">
        <f>IFERROR(VLOOKUP(D11,DB!A:F,6,0),"")</f>
        <v>SCECO</v>
      </c>
      <c r="J11" s="107" t="str">
        <f>IFERROR(VLOOKUP(D11,DB!A:G,7,0),"")</f>
        <v>Good</v>
      </c>
      <c r="K11" s="93" t="s">
        <v>39132</v>
      </c>
      <c r="L11" s="87" t="str">
        <f>IFERROR(VLOOKUP(D11,DB!A:I,9,0),"")</f>
        <v>Latis</v>
      </c>
    </row>
    <row r="12" spans="1:16" ht="15" customHeight="1">
      <c r="A12" s="107"/>
      <c r="B12" s="107" t="str">
        <f>IFERROR(VLOOKUP(D12,DB!A:K,11,0),"")</f>
        <v/>
      </c>
      <c r="C12" s="89"/>
      <c r="D12" s="87"/>
      <c r="E12" s="90"/>
      <c r="F12" s="91"/>
      <c r="G12" s="92">
        <f t="shared" ca="1" si="0"/>
        <v>45999.154488310189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45999.154488310189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45999.154488310189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45999.154488310189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45999.154488310189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45999.154488310189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45999.154488310189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45999.154488310189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45999.154488310189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45999.154488310189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45999.154488310189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45999.154488310189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45999.154488310189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45999.154488310189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45999.154488310189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45999.154488310189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45999.154488310189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45999.154488310189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45999.154488310189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45999.154488310189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45999.154488310189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45999.154488310189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45999.154488310189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45999.154488310189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45999.154488310189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45999.154488310189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45999.154488310189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45999.154488310189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103" ca="1" si="1">IFERROR(NOW()-F40,"")</f>
        <v>45999.154488310189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45999.154488310189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45999.154488310189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45999.154488310189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45999.154488310189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45999.154488310189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45999.154488310189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45999.154488310189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45999.154488310189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45999.154488310189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45999.154488310189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45999.154488310189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45999.154488310189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45999.154488310189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45999.154488310189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45999.154488310189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45999.154488310189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45999.154488310189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45999.154488310189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45999.154488310189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45999.154488310189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45999.154488310189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45999.154488310189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45999.154488310189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45999.154488310189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45999.154488310189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45999.154488310189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45999.154488310189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45999.154488310189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45999.154488310189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45999.154488310189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45999.154488310189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45999.154488310189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45999.154488310189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45999.154488310189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45999.154488310189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45999.154488310189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45999.154488310189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45999.154488310189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45999.154488310189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45999.154488310189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45999.154488310189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45999.154488310189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45999.154488310189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45999.154488310189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45999.154488310189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45999.154488310189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45999.154488310189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45999.154488310189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45999.154488310189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45999.154488310189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45999.154488310189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45999.154488310189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45999.154488310189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45999.154488310189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45999.154488310189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45999.154488310189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45999.154488310189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45999.154488310189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45999.154488310189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45999.154488310189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45999.154488310189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45999.154488310189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45999.154488310189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ref="G104:G149" ca="1" si="2">IFERROR(NOW()-F104,"")</f>
        <v>45999.154488310189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45999.154488310189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45999.154488310189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45999.154488310189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45999.154488310189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45999.154488310189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45999.154488310189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45999.154488310189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45999.154488310189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45999.154488310189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45999.154488310189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45999.154488310189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45999.154488310189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45999.154488310189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45999.154488310189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45999.154488310189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45999.154488310189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45999.154488310189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45999.154488310189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45999.154488310189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45999.154488310189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45999.154488310189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45999.154488310189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45999.154488310189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45999.154488310189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45999.154488310189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45999.154488310189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45999.154488310189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45999.154488310189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45999.154488310189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45999.154488310189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45999.154488310189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45999.154488310189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45999.154488310189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45999.154488310189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45999.154488310189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45999.154488310189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45999.154488310189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45999.154488310189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45999.154488310189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45999.154488310189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45999.154488310189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45999.154488310189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45999.154488310189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45999.154488310189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45999.154488310189</v>
      </c>
      <c r="H149" s="91"/>
      <c r="I149" s="107" t="str">
        <f>IFERROR(VLOOKUP(D149,DB!A:F,6,0),"")</f>
        <v/>
      </c>
      <c r="J149" s="107" t="str">
        <f>IFERROR(VLOOKUP(D149,DB!A:G,7,0),"")</f>
        <v/>
      </c>
      <c r="K149" s="93"/>
      <c r="L149" s="87" t="str">
        <f>IFERROR(VLOOKUP(D149,DB!A:I,9,0),"")</f>
        <v/>
      </c>
    </row>
  </sheetData>
  <dataValidations count="2">
    <dataValidation allowBlank="1" showInputMessage="1" showErrorMessage="1" sqref="E1" xr:uid="{A4F81451-56CC-4543-9497-104C4E44EE4B}"/>
    <dataValidation type="list" allowBlank="1" showInputMessage="1" showErrorMessage="1" sqref="E2:E1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K10" sqref="K10"/>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107.32242812500044</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39109</v>
      </c>
      <c r="F3" s="38">
        <v>45926.188877314817</v>
      </c>
      <c r="G3" s="102">
        <f t="shared" ref="G3" ca="1" si="0">IFERROR(NOW()-F3,"")</f>
        <v>72.965610995372117</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39109</v>
      </c>
      <c r="F4" s="104">
        <v>45948.661111111112</v>
      </c>
      <c r="G4" s="105">
        <f t="shared" ref="G4" ca="1" si="1">IFERROR(NOW()-F4,"")</f>
        <v>50.493377199076349</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17.781189699075185</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2.0469998842600035</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1</v>
      </c>
      <c r="D7" s="37" t="s">
        <v>37284</v>
      </c>
      <c r="E7" s="37" t="s">
        <v>39109</v>
      </c>
      <c r="F7" s="38">
        <v>45998.467928240738</v>
      </c>
      <c r="G7" s="131">
        <f ca="1">IFERROR(NOW()-F7,"")</f>
        <v>0.68656006945093395</v>
      </c>
      <c r="H7" s="38">
        <v>45998.451261574075</v>
      </c>
      <c r="I7" s="37" t="str">
        <f>IFERROR(VLOOKUP(D7,DB!A:F,6,0),"")</f>
        <v>SCECO</v>
      </c>
      <c r="J7" s="37" t="str">
        <f>IFERROR(VLOOKUP(D7,DB!A:G,7,0),"")</f>
        <v>Good+Dead</v>
      </c>
      <c r="K7" s="37" t="s">
        <v>39144</v>
      </c>
      <c r="L7" s="37" t="str">
        <f>IFERROR(VLOOKUP(D7,DB!A:I,9,0),"")</f>
        <v>Latis</v>
      </c>
    </row>
    <row r="8" spans="1:13" ht="30.75">
      <c r="A8" s="37" t="s">
        <v>39145</v>
      </c>
      <c r="B8" s="37" t="str">
        <f>IFERROR(VLOOKUP(D8,DB!A:K,11,0),"")</f>
        <v>R5</v>
      </c>
      <c r="C8" s="37">
        <v>1</v>
      </c>
      <c r="D8" s="37" t="s">
        <v>32884</v>
      </c>
      <c r="E8" s="37" t="s">
        <v>39109</v>
      </c>
      <c r="F8" s="38">
        <v>45998.699166666665</v>
      </c>
      <c r="G8" s="131">
        <f ca="1">IFERROR(NOW()-F8,"")</f>
        <v>0.45532164352334803</v>
      </c>
      <c r="H8" s="38">
        <v>45998.687361111108</v>
      </c>
      <c r="I8" s="37" t="str">
        <f>IFERROR(VLOOKUP(D8,DB!A:F,6,0),"")</f>
        <v>SCECO</v>
      </c>
      <c r="J8" s="37" t="str">
        <f>IFERROR(VLOOKUP(D8,DB!A:G,7,0),"")</f>
        <v>Vandalized+Dead</v>
      </c>
      <c r="K8" s="37" t="s">
        <v>39146</v>
      </c>
      <c r="L8" s="37" t="str">
        <f>IFERROR(VLOOKUP(D8,DB!A:I,9,0),"")</f>
        <v>Latis</v>
      </c>
    </row>
    <row r="9" spans="1:13">
      <c r="A9" s="37" t="s">
        <v>39147</v>
      </c>
      <c r="B9" s="37" t="s">
        <v>5445</v>
      </c>
      <c r="C9" s="37">
        <v>4</v>
      </c>
      <c r="D9" s="100" t="s">
        <v>38991</v>
      </c>
      <c r="E9" s="37" t="s">
        <v>39106</v>
      </c>
      <c r="F9" s="38">
        <v>45999.1484837963</v>
      </c>
      <c r="G9" s="131">
        <f ca="1">IFERROR(NOW()-F9,"")</f>
        <v>6.0045138889108784E-3</v>
      </c>
      <c r="H9" s="38">
        <v>45999.123645833337</v>
      </c>
      <c r="I9" s="37" t="str">
        <f>IFERROR(VLOOKUP(D9,DB!A:F,6,0),"")</f>
        <v>Generator-SG</v>
      </c>
      <c r="J9" s="37" t="str">
        <f>IFERROR(VLOOKUP(D9,DB!A:G,7,0),"")</f>
        <v>Vandalized</v>
      </c>
      <c r="K9" s="37" t="s">
        <v>39148</v>
      </c>
      <c r="L9" s="37" t="str">
        <f>IFERROR(VLOOKUP(D9,DB!A:I,9,0),"")</f>
        <v>Latis</v>
      </c>
    </row>
    <row r="10" spans="1:13">
      <c r="A10" s="37"/>
      <c r="B10" s="37" t="str">
        <f>IFERROR(VLOOKUP(D10,DB!A:K,11,0),"")</f>
        <v/>
      </c>
      <c r="C10" s="37"/>
      <c r="D10" s="100"/>
      <c r="E10" s="37"/>
      <c r="F10" s="38"/>
      <c r="G10" s="131">
        <f ca="1">IFERROR(NOW()-F10,"")</f>
        <v>45999.154488310189</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45999.154488310189</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45999.154488310189</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45999.154488310189</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45999.154488310189</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45999.154488310189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45999.154488310189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45999.154488310189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45999.154488310189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45999.154488310189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45999.154488310189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45999.154488310189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45999.154488310189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45999.154488310189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45999.154488310189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45999.154488310189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45999.154488310189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45999.154488310189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45999.154488310189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45999.154488310189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45999.154488310189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45999.154488310189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45999.154488310189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45999.154488310189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45999.154488310189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45999.154488310189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45999.154488310189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45999.154488310189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45999.154488310189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45999.154488310189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45999.154488310189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45999.154488310189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45999.154488310189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45999.154488310189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45999.154488310189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45999.154488310189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45999.154488310189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45999.154488310189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45999.154488310189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45999.154488310189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45999.154488310189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45999.154488310189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45999.154488310189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45999.154488310189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45999.154488310189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45999.154488310189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45999.154488310189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45999.154488310189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45999.154488310189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45999.154488310189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45999.154488310189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45999.154488310189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45999.154488310189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45999.154488310189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45999.154488310189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45999.154488310189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45999.154488310189</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2.0240625002770685E-2</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45999.154488310189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45999.154488310189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45999.154488310189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45999.154488310189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45999.154488310189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45999.154488310189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45999.154488310189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45999.154488310189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45999.154488310189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45999.154488310189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45999.154488310189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45999.154488310189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45999.154488310189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45999.154488310189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45999.154488310189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45999.154488310189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45999.154488310189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45999.154488310189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45999.154488310189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45999.154488310189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45999.154488310189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45999.154488310189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45999.154488310189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45999.154488310189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45999.154488310189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45999.154488310189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45999.154488310189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45999.154488310189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45999.154488310189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45999.154488310189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45999.154488310189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45999.154488310189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45999.154488310189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45999.154488310189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45999.154488310189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45999.154488310189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45999.154488310189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45999.154488310189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45999.154488310189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45999.154488310189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45999.154488310189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45999.154488310189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45999.154488310189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45999.154488310189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45999.154488310189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45999.154488310189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45999.154488310189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45999.154488310189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45999.154488310189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45999.154488310189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45999.154488310189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45999.154488310189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45999.154488310189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45999.154488310189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45999.154488310189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45999.154488310189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45999.154488310189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45999.154488310189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45999.154488310189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45999.154488310189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45999.154488310189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45999.154488310189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45999.154488310189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45999.154488310189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45999.154488310189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45999.154488310189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45999.154488310189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45999.154488310189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45999.154488310189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45999.154488310189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45999.154488310189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45999.154488310189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45999.154488310189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45999.154488310189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45999.154488310189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45999.154488310189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45999.154488310189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45999.154488310189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45999.154488310189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45999.154488310189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45999.154488310189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45999.154488310189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45999.154488310189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45999.154488310189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45999.154488310189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45999.154488310189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45999.154488310189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45999.154488310189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45999.154488310189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45999.154488310189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45999.154488310189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45999.154488310189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45999.154488310189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45999.154488310189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45999.154488310189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45999.154488310189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45999.154488310189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45999.154488310189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45999.154488310189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45999.154488310189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45999.154488310189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45999.154488310189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45999.154488310189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45999.154488310189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45999.154488310189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45999.154488310189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45999.154488310189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45999.154488310189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45999.154488310189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45999.154488310189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45999.154488310189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45999.154488310189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45999.154488310189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45999.154488310189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45999.154488310189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45999.154488310189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45999.154488310189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45999.154488310189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45999.154488310189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45999.154488310189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45999.154488310189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45999.154488310189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45999.154488310189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45999.154488310189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45999.154488310189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45999.154488310189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45999.154488310189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45999.154488310189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45999.154488310189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45999.154488310189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45999.154488310189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45999.154488310189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45999.154488310189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45999.154488310189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45999.154488310189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45999.154488310189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45999.154488310189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45999.154488310189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45999.154488310189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45999.154488310189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45999.154488310189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45999.154488310189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45999.154488310189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45999.154488310189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45999.154488310189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45999.154488310189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45999.154488310189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45999.154488310189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45999.154488310189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45999.154488310189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45999.154488310189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45999.154488310189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45999.154488310189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45999.154488310189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45999.154488310189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45999.154488310189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45999.154488310189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45999.154488310189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45999.154488310189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45999.154488310189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45999.154488310189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45999.154488310189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45999.154488310189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45999.154488310189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45999.154488310189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45999.154488310189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45999.154488310189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45999.154488310189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45999.154488310189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45999.154488310189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45999.154488310189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45999.154488310189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45999.154488310189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45999.154488310189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45999.154488310189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45999.154488310189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45999.154488310189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45999.154488310189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45999.154488310189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45999.154488310189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45999.154488310189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45999.154488310189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45999.154488310189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45999.154488310189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45999.154488310189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45999.154488310189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45999.154488310189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45999.154488310189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45999.154488310189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45999.154488310189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45999.154488310189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45999.154488310189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45999.154488310189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45999.154488310189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45999.154488310189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45999.154488310189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45999.154488310189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45999.154488310189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45999.154488310189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45999.154488310189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45999.154488310189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45999.154488310189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45999.154488310189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45999.154488310189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45999.154488310189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45999.154488310189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45999.154488310189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45999.154488310189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45999.154488310189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45999.154488310189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45999.154488310189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45999.154488310189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45999.154488310189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45999.154488310189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45999.154488310189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45999.154488310189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45999.154488310189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45999.154488310189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45999.154488310189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45999.154488310189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45999.154488310189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45999.154488310189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45999.154488310189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45999.154488310189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45999.154488310189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45999.154488310189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45999.154488310189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45999.154488310189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45999.154488310189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45999.154488310189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45999.154488310189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45999.154488310189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45999.154488310189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45999.154488310189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45999.154488310189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45999.154488310189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45999.154488310189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45999.154488310189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45999.154488310189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45999.154488310189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45999.154488310189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45999.154488310189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45999.154488310189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45999.154488310189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45999.154488310189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45999.154488310189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45999.154488310189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45999.154488310189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45999.154488310189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45999.154488310189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45999.154488310189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45999.154488310189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45999.154488310189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45999.154488310189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45999.154488310189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45999.154488310189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45999.154488310189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45999.154488310189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45999.154488310189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45999.154488310189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45999.154488310189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45999.154488310189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45999.154488310189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45999.154488310189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45999.154488310189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45999.154488310189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45999.154488310189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45999.154488310189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45999.154488310189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45999.154488310189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45999.154488310189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45999.154488310189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45999.154488310189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45999.154488310189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45999.154488310189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45999.154488310189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45999.154488310189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45999.154488310189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45999.154488310189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45999.154488310189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45999.154488310189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45999.154488310189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45999.154488310189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45999.154488310189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45999.154488310189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45999.154488310189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45999.154488310189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45999.154488310189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45999.154488310189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45999.154488310189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45999.154488310189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45999.154488310189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45999.154488310189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45999.154488310189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45999.154488310189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45999.154488310189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45999.154488310189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45999.154488310189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45999.154488310189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45999.154488310189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45999.154488310189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45999.154488310189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45999.154488310189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45999.154488310189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45999.154488310189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45999.154488310189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45999.154488310189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45999.154488310189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45999.154488310189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45999.154488310189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45999.154488310189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45999.154488310189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45999.154488310189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45999.154488310189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45999.154488310189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45999.154488310189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45999.154488310189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45999.154488310189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45999.154488310189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45999.154488310189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45999.154488310189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45999.154488310189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45999.154488310189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45999.154488310189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45999.154488310189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45999.154488310189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45999.154488310189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45999.154488310189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45999.154488310189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45999.154488310189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45999.154488310189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45999.154488310189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45999.154488310189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45999.154488310189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45999.154488310189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45999.154488310189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45999.154488310189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45999.154488310189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45999.154488310189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45999.154488310189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45999.154488310189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45999.154488310189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45999.154488310189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45999.154488310189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45999.154488310189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45999.154488310189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45999.154488310189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45999.154488310189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45999.154488310189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45999.154488310189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45999.154488310189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45999.154488310189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45999.154488310189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45999.154488310189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45999.154488310189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45999.154488310189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45999.154488310189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45999.154488310189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45999.154488310189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45999.154488310189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45999.154488310189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45999.154488310189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45999.154488310189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45999.154488310189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45999.154488310189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45999.154488310189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45999.154488310189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45999.154488310189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45999.154488310189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45999.154488310189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45999.154488310189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45999.154488310189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45999.154488310189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45999.154488310189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45999.154488310189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45999.154488310189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45999.154488310189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45999.154488310189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45999.154488310189</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45999.154488310189</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45999.154488310189</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45999.154488310189</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45999.154488310189</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45999.154488310189</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45999.154488310189</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45999.154488310189</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45999.154488310189</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45999.154488310189</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45999.154488310189</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45999.154488310189</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45999.154488310189</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45999.154488310189</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2025-12-08T00:43:06Z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